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技工院校综合情况填表说明" sheetId="1" r:id="rId1"/>
    <sheet name="技工院校综合情况_OS1表" sheetId="2" r:id="rId2"/>
  </sheets>
  <externalReferences>
    <externalReference r:id="rId5"/>
    <externalReference r:id="rId6"/>
  </externalReferences>
  <definedNames>
    <definedName name="DATABASE" hidden="1">#N/A</definedName>
    <definedName name="Excel_BuiltIn_Database" localSheetId="0">#REF!</definedName>
    <definedName name="Excel_BuiltIn_Database">#N/A</definedName>
    <definedName name="工资福利司反馈" localSheetId="0">#REF!</definedName>
    <definedName name="工资福利司反馈">#N/A</definedName>
    <definedName name="Excel_BuiltIn_Database" localSheetId="1">#REF!</definedName>
    <definedName name="_xlnm.Print_Area" localSheetId="1">'技工院校综合情况_OS1表'!$A$7:$BM$21</definedName>
    <definedName name="_xlnm.Print_Titles" localSheetId="1">'技工院校综合情况_OS1表'!$A:$B</definedName>
    <definedName name="工资福利司反馈" localSheetId="1">#REF!</definedName>
  </definedNames>
  <calcPr fullCalcOnLoad="1"/>
</workbook>
</file>

<file path=xl/comments2.xml><?xml version="1.0" encoding="utf-8"?>
<comments xmlns="http://schemas.openxmlformats.org/spreadsheetml/2006/main">
  <authors>
    <author>Administrator</author>
    <author>Lenovo</author>
  </authors>
  <commentList>
    <comment ref="F9" authorId="0">
      <text>
        <r>
          <rPr>
            <sz val="9"/>
            <rFont val="宋体"/>
            <family val="0"/>
          </rPr>
          <t xml:space="preserve">说明:民办校该栏必填1
</t>
        </r>
      </text>
    </comment>
    <comment ref="G9" authorId="0">
      <text>
        <r>
          <rPr>
            <sz val="9"/>
            <rFont val="宋体"/>
            <family val="0"/>
          </rPr>
          <t>Administrator:
指报告期末技工院校编制内在册教职工人数和由学校正式聘用的全职教职工人数。</t>
        </r>
      </text>
    </comment>
    <comment ref="W9" authorId="0">
      <text>
        <r>
          <rPr>
            <sz val="9"/>
            <rFont val="宋体"/>
            <family val="0"/>
          </rPr>
          <t>Administrator:
在报告期内同时承担专业理论课教学和生产实习指导的教师或承担理论实习一体化教学的教师。</t>
        </r>
      </text>
    </comment>
    <comment ref="X9" authorId="0">
      <text>
        <r>
          <rPr>
            <sz val="9"/>
            <rFont val="宋体"/>
            <family val="0"/>
          </rPr>
          <t>Administrator:
指报告期末学校所聘请本人有其他职业的校外人员担任任课教师人数。</t>
        </r>
      </text>
    </comment>
    <comment ref="AB9" authorId="0">
      <text>
        <r>
          <rPr>
            <sz val="9"/>
            <rFont val="宋体"/>
            <family val="0"/>
          </rPr>
          <t>Administrator:
指技工院校从政府财政性经费渠道获得的学校办学经费和学校建设专项经费等。</t>
        </r>
      </text>
    </comment>
    <comment ref="AD9" authorId="0">
      <text>
        <r>
          <rPr>
            <sz val="9"/>
            <rFont val="宋体"/>
            <family val="0"/>
          </rPr>
          <t>Administrator:
包括原统计年报表中学校从公司经费、企业经费等渠道获得的学校办学经费和学校建设专项经费等，以及25项、26项以外的非财政性经费。</t>
        </r>
      </text>
    </comment>
    <comment ref="AF9" authorId="0">
      <text>
        <r>
          <rPr>
            <sz val="9"/>
            <rFont val="宋体"/>
            <family val="0"/>
          </rPr>
          <t>Administrator:
省软件生成学籍首页数</t>
        </r>
      </text>
    </comment>
    <comment ref="AG9" authorId="0">
      <text>
        <r>
          <rPr>
            <sz val="9"/>
            <rFont val="宋体"/>
            <family val="0"/>
          </rPr>
          <t>Administrator:
省软件生成学籍首页数中高级工人数</t>
        </r>
      </text>
    </comment>
    <comment ref="AH9" authorId="0">
      <text>
        <r>
          <rPr>
            <sz val="9"/>
            <rFont val="宋体"/>
            <family val="0"/>
          </rPr>
          <t>Administrator:
省软件生成学籍首页数中预备技师人数</t>
        </r>
      </text>
    </comment>
    <comment ref="AK9" authorId="0">
      <text>
        <r>
          <rPr>
            <sz val="9"/>
            <rFont val="宋体"/>
            <family val="0"/>
          </rPr>
          <t>Administrator:
未毕业学生数，含顶岗实习期在校生数</t>
        </r>
      </text>
    </comment>
    <comment ref="CG10" authorId="1">
      <text>
        <r>
          <rPr>
            <sz val="9"/>
            <rFont val="宋体"/>
            <family val="0"/>
          </rPr>
          <t>对于少数近期未招生或近期招生量特别少的学校，可能会不符35栏≥41栏。</t>
        </r>
      </text>
    </comment>
  </commentList>
</comments>
</file>

<file path=xl/sharedStrings.xml><?xml version="1.0" encoding="utf-8"?>
<sst xmlns="http://schemas.openxmlformats.org/spreadsheetml/2006/main" count="145" uniqueCount="110">
  <si>
    <t>技工院校综合情况</t>
  </si>
  <si>
    <t>表　　号：人社统OS1</t>
  </si>
  <si>
    <t>制表机关：人力资源和社会保障部</t>
  </si>
  <si>
    <t>批准机关：国家统计局</t>
  </si>
  <si>
    <t>批准文号：国统制[2016]102号</t>
  </si>
  <si>
    <t>填报单位：</t>
  </si>
  <si>
    <t xml:space="preserve">2022年 </t>
  </si>
  <si>
    <t>单位：个、人、万元、人次</t>
  </si>
  <si>
    <t>2022年</t>
  </si>
  <si>
    <t>项目</t>
  </si>
  <si>
    <t>序号</t>
  </si>
  <si>
    <t>招生学校数</t>
  </si>
  <si>
    <t>技工学校个数</t>
  </si>
  <si>
    <t>全额拨款学校个数</t>
  </si>
  <si>
    <t>差额拨款学校个数</t>
  </si>
  <si>
    <t>经费全部自筹学校个数</t>
  </si>
  <si>
    <t>在职教职工人数</t>
  </si>
  <si>
    <t>女性</t>
  </si>
  <si>
    <t>大学本科以上教师</t>
  </si>
  <si>
    <t>技师、高级技师</t>
  </si>
  <si>
    <t>一体化教师</t>
  </si>
  <si>
    <t>兼职教师人数</t>
  </si>
  <si>
    <t>文化技术理论课教师</t>
  </si>
  <si>
    <t>生产实习指导教师</t>
  </si>
  <si>
    <t>经费来源总计(万元)</t>
  </si>
  <si>
    <t>财政性经费（万元）</t>
  </si>
  <si>
    <t>学费（万元）</t>
  </si>
  <si>
    <t>其他经费（万元）</t>
  </si>
  <si>
    <t>招生人数</t>
  </si>
  <si>
    <t>高级班学生</t>
  </si>
  <si>
    <t>技师和预备技师班学生</t>
  </si>
  <si>
    <t>农业户口学生</t>
  </si>
  <si>
    <t>在职职工</t>
  </si>
  <si>
    <t>在校学生数</t>
  </si>
  <si>
    <t>女生</t>
  </si>
  <si>
    <t>毕业生人数</t>
  </si>
  <si>
    <t>高级班毕业生</t>
  </si>
  <si>
    <t>技师和预备技师班毕业生</t>
  </si>
  <si>
    <t>在职职工（非全日制）</t>
  </si>
  <si>
    <t>按获取证书分组</t>
  </si>
  <si>
    <t>就业人数</t>
  </si>
  <si>
    <t>培训社会人员数</t>
  </si>
  <si>
    <t>按培训对象分组</t>
  </si>
  <si>
    <t>培训社会人员结业人数</t>
  </si>
  <si>
    <t>1-28栏审核（若显示“0”为“不通过”）</t>
  </si>
  <si>
    <t>29-63栏审核（若显示“0”为“不通过”）</t>
  </si>
  <si>
    <t>正高级讲师</t>
  </si>
  <si>
    <t>高级讲师</t>
  </si>
  <si>
    <t>讲师</t>
  </si>
  <si>
    <t>助理讲师</t>
  </si>
  <si>
    <t>正高级实习指导教师</t>
  </si>
  <si>
    <t>高级实习指导教师</t>
  </si>
  <si>
    <t>一级实习指导教师</t>
  </si>
  <si>
    <t>二级实习指导教师</t>
  </si>
  <si>
    <t>三级实习指导教师</t>
  </si>
  <si>
    <t>中级工/四级</t>
  </si>
  <si>
    <t>高级工/三级</t>
  </si>
  <si>
    <t>预备技师</t>
  </si>
  <si>
    <t>技师/二级</t>
  </si>
  <si>
    <t>失业人员</t>
  </si>
  <si>
    <t>劳动预备制人员</t>
  </si>
  <si>
    <t>农村劳动者</t>
  </si>
  <si>
    <t>大学毕业生</t>
  </si>
  <si>
    <t>初级工/五级</t>
  </si>
  <si>
    <t>技师/二级和高级技师/一级</t>
  </si>
  <si>
    <t>隐含生均经费（万元）</t>
  </si>
  <si>
    <t>隐含生均学费（万元）</t>
  </si>
  <si>
    <t>隐含就业率</t>
  </si>
  <si>
    <t>隐含高级班就业率</t>
  </si>
  <si>
    <t>隐含技师和预备技师班就业率</t>
  </si>
  <si>
    <t>总体取技能证率</t>
  </si>
  <si>
    <t>高级三级取证率</t>
  </si>
  <si>
    <t>预备技师取证率</t>
  </si>
  <si>
    <t>1-63栏审核通过否</t>
  </si>
  <si>
    <t xml:space="preserve">1-28栏总体审核公式通过否
</t>
  </si>
  <si>
    <r>
      <t xml:space="preserve">审核：
</t>
    </r>
    <r>
      <rPr>
        <sz val="10"/>
        <rFont val="宋体"/>
        <family val="0"/>
      </rPr>
      <t>第1-4栏：
1栏=2+3+4栏</t>
    </r>
  </si>
  <si>
    <r>
      <t>审核：
5</t>
    </r>
    <r>
      <rPr>
        <sz val="10"/>
        <rFont val="宋体"/>
        <family val="0"/>
      </rPr>
      <t>栏≥6栏；5栏≥7栏；5栏≥8栏；5栏≥9+14栏；8栏≥20栏</t>
    </r>
  </si>
  <si>
    <r>
      <t xml:space="preserve">审核：
</t>
    </r>
    <r>
      <rPr>
        <sz val="10"/>
        <rFont val="宋体"/>
        <family val="0"/>
      </rPr>
      <t>9栏≥10+11+12+13栏</t>
    </r>
  </si>
  <si>
    <r>
      <t xml:space="preserve">审核：
</t>
    </r>
    <r>
      <rPr>
        <sz val="10"/>
        <rFont val="宋体"/>
        <family val="0"/>
      </rPr>
      <t>14栏≥15+16+17+18+19+20栏</t>
    </r>
  </si>
  <si>
    <r>
      <t xml:space="preserve">审核：
</t>
    </r>
    <r>
      <rPr>
        <sz val="10"/>
        <rFont val="宋体"/>
        <family val="0"/>
      </rPr>
      <t>21栏≤9+14栏</t>
    </r>
  </si>
  <si>
    <r>
      <t xml:space="preserve">审核：
</t>
    </r>
    <r>
      <rPr>
        <sz val="10"/>
        <rFont val="宋体"/>
        <family val="0"/>
      </rPr>
      <t>22栏≥23+24栏；
25栏=26+27+28栏</t>
    </r>
  </si>
  <si>
    <t>29-63栏总体审核公式通过否</t>
  </si>
  <si>
    <r>
      <t xml:space="preserve">审核：
</t>
    </r>
    <r>
      <rPr>
        <sz val="10"/>
        <rFont val="宋体"/>
        <family val="0"/>
      </rPr>
      <t>29栏≤1栏</t>
    </r>
  </si>
  <si>
    <r>
      <t>审核：
30</t>
    </r>
    <r>
      <rPr>
        <sz val="10"/>
        <rFont val="宋体"/>
        <family val="0"/>
      </rPr>
      <t>栏≥31+32栏；
30栏≥33栏；
30栏≥34栏；</t>
    </r>
  </si>
  <si>
    <r>
      <t xml:space="preserve">审核：
</t>
    </r>
    <r>
      <rPr>
        <sz val="10"/>
        <color indexed="8"/>
        <rFont val="宋体"/>
        <family val="0"/>
      </rPr>
      <t xml:space="preserve">35栏≥36栏；
35栏≥37+38栏
35栏≥39栏；
35栏≥40栏；
</t>
    </r>
    <r>
      <rPr>
        <sz val="10"/>
        <color indexed="10"/>
        <rFont val="宋体"/>
        <family val="0"/>
      </rPr>
      <t>35栏≥41栏</t>
    </r>
  </si>
  <si>
    <r>
      <t xml:space="preserve">审核：
</t>
    </r>
    <r>
      <rPr>
        <sz val="10"/>
        <color indexed="8"/>
        <rFont val="宋体"/>
        <family val="0"/>
      </rPr>
      <t>41栏≥42+43栏；
41栏≥44栏；
41栏≥45+46+47+48栏</t>
    </r>
  </si>
  <si>
    <r>
      <t xml:space="preserve">审核：
</t>
    </r>
    <r>
      <rPr>
        <sz val="10"/>
        <rFont val="宋体"/>
        <family val="0"/>
      </rPr>
      <t>41栏≥49栏；
42栏≥50栏；
43栏≥51栏；
49栏≥50+51栏；
52栏≥53栏；</t>
    </r>
  </si>
  <si>
    <r>
      <t xml:space="preserve">审核：
</t>
    </r>
    <r>
      <rPr>
        <sz val="10"/>
        <rFont val="宋体"/>
        <family val="0"/>
      </rPr>
      <t>52栏≥54+55+56+57+58栏；
52栏≥53栏；
52栏≥59栏</t>
    </r>
  </si>
  <si>
    <r>
      <t xml:space="preserve">审核：
</t>
    </r>
    <r>
      <rPr>
        <sz val="10"/>
        <rFont val="宋体"/>
        <family val="0"/>
      </rPr>
      <t>59栏≥60+61+62+63栏</t>
    </r>
  </si>
  <si>
    <t>甲</t>
  </si>
  <si>
    <t>乙</t>
  </si>
  <si>
    <t>总计</t>
  </si>
  <si>
    <t>地方人社部门办</t>
  </si>
  <si>
    <t>2</t>
  </si>
  <si>
    <t>行业办</t>
  </si>
  <si>
    <t>3</t>
  </si>
  <si>
    <t>企业办</t>
  </si>
  <si>
    <t>4</t>
  </si>
  <si>
    <t>民办</t>
  </si>
  <si>
    <t>5</t>
  </si>
  <si>
    <t>中外（港澳台）
合作办学</t>
  </si>
  <si>
    <t>6</t>
  </si>
  <si>
    <t>其他</t>
  </si>
  <si>
    <t>7</t>
  </si>
  <si>
    <t>技师学院</t>
  </si>
  <si>
    <t>高级技工学校</t>
  </si>
  <si>
    <t>技工学校</t>
  </si>
  <si>
    <r>
      <t xml:space="preserve">联系人： </t>
    </r>
    <r>
      <rPr>
        <sz val="12"/>
        <rFont val="宋体"/>
        <family val="0"/>
      </rPr>
      <t xml:space="preserve">                   </t>
    </r>
  </si>
  <si>
    <t>联系手机：</t>
  </si>
  <si>
    <t>******学校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</si>
</sst>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_ ;_ @_ "/>
    <numFmt numFmtId="177" formatCode="_(\$* #,##0.00_);_(\$* \(#,##0.00\);_(\$* \-??_);_(@_)"/>
    <numFmt numFmtId="178" formatCode="\$#,##0_);[Red]&quot;($&quot;#,##0\)"/>
    <numFmt numFmtId="179" formatCode="_ * #,##0_ ;_ * \-#,##0_ ;_ * \-_ ;_ @_ "/>
    <numFmt numFmtId="180" formatCode="0.0_ "/>
    <numFmt numFmtId="181" formatCode="0.0%"/>
  </numFmts>
  <fonts count="56">
    <font>
      <sz val="12"/>
      <name val="宋体"/>
      <family val="0"/>
    </font>
    <font>
      <sz val="11"/>
      <name val="宋体"/>
      <family val="0"/>
    </font>
    <font>
      <sz val="10"/>
      <name val="宋体"/>
      <family val="0"/>
    </font>
    <font>
      <sz val="8"/>
      <name val="宋体"/>
      <family val="0"/>
    </font>
    <font>
      <b/>
      <sz val="14"/>
      <color indexed="8"/>
      <name val="宋体"/>
      <family val="0"/>
    </font>
    <font>
      <sz val="10"/>
      <color indexed="8"/>
      <name val="宋体"/>
      <family val="0"/>
    </font>
    <font>
      <sz val="12"/>
      <color indexed="8"/>
      <name val="宋体"/>
      <family val="0"/>
    </font>
    <font>
      <sz val="11"/>
      <color indexed="8"/>
      <name val="宋体"/>
      <family val="0"/>
    </font>
    <font>
      <sz val="11"/>
      <color indexed="62"/>
      <name val="宋体"/>
      <family val="0"/>
    </font>
    <font>
      <sz val="12"/>
      <name val="Times New Roman"/>
      <family val="1"/>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17"/>
      <name val="宋体"/>
      <family val="0"/>
    </font>
    <font>
      <sz val="11"/>
      <color indexed="2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name val="Arial"/>
      <family val="2"/>
    </font>
    <font>
      <b/>
      <sz val="13"/>
      <color indexed="56"/>
      <name val="宋体"/>
      <family val="0"/>
    </font>
    <font>
      <b/>
      <sz val="11"/>
      <color indexed="8"/>
      <name val="宋体"/>
      <family val="0"/>
    </font>
    <font>
      <sz val="11"/>
      <color indexed="19"/>
      <name val="宋体"/>
      <family val="0"/>
    </font>
    <font>
      <b/>
      <sz val="15"/>
      <color indexed="56"/>
      <name val="宋体"/>
      <family val="0"/>
    </font>
    <font>
      <sz val="10"/>
      <color indexed="10"/>
      <name val="宋体"/>
      <family val="0"/>
    </font>
    <font>
      <sz val="12"/>
      <color indexed="8"/>
      <name val="黑体"/>
      <family val="3"/>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8"/>
      <name val="宋体"/>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22"/>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color indexed="8"/>
      </right>
      <top style="thin"/>
      <bottom/>
    </border>
    <border>
      <left style="thin"/>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top style="thin"/>
      <bottom style="thin"/>
    </border>
    <border>
      <left style="thin"/>
      <right style="thin">
        <color indexed="8"/>
      </right>
      <top style="thin">
        <color indexed="8"/>
      </top>
      <bottom style="thin"/>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rgb="FF000000"/>
      </top>
      <bottom style="thin">
        <color indexed="8"/>
      </bottom>
    </border>
    <border>
      <left style="thin">
        <color indexed="8"/>
      </left>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right style="thin">
        <color indexed="8"/>
      </right>
      <top style="thin"/>
      <bottom style="thin">
        <color indexed="8"/>
      </bottom>
    </border>
    <border>
      <left style="thin">
        <color indexed="8"/>
      </left>
      <right style="thin">
        <color rgb="FF000000"/>
      </right>
      <top style="thin"/>
      <bottom>
        <color indexed="63"/>
      </bottom>
    </border>
    <border>
      <left style="thin">
        <color indexed="8"/>
      </left>
      <right style="thin">
        <color rgb="FF000000"/>
      </right>
      <top style="thin">
        <color indexed="8"/>
      </top>
      <bottom style="thin">
        <color indexed="8"/>
      </bottom>
    </border>
    <border>
      <left/>
      <right/>
      <top style="thin">
        <color indexed="8"/>
      </top>
      <bottom style="thin">
        <color indexed="8"/>
      </bottom>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9" fillId="0" borderId="0">
      <alignment/>
      <protection/>
    </xf>
    <xf numFmtId="0" fontId="37" fillId="5" borderId="0" applyNumberFormat="0" applyBorder="0" applyAlignment="0" applyProtection="0"/>
    <xf numFmtId="43" fontId="3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34"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6"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11" borderId="0" applyNumberFormat="0" applyBorder="0" applyAlignment="0" applyProtection="0"/>
    <xf numFmtId="0" fontId="41" fillId="0" borderId="5" applyNumberFormat="0" applyFill="0" applyAlignment="0" applyProtection="0"/>
    <xf numFmtId="0" fontId="38" fillId="12" borderId="0" applyNumberFormat="0" applyBorder="0" applyAlignment="0" applyProtection="0"/>
    <xf numFmtId="0" fontId="47" fillId="13" borderId="6" applyNumberFormat="0" applyAlignment="0" applyProtection="0"/>
    <xf numFmtId="0" fontId="48" fillId="13" borderId="1" applyNumberFormat="0" applyAlignment="0" applyProtection="0"/>
    <xf numFmtId="0" fontId="49" fillId="14" borderId="7" applyNumberFormat="0" applyAlignment="0" applyProtection="0"/>
    <xf numFmtId="0" fontId="38" fillId="15" borderId="0" applyNumberFormat="0" applyBorder="0" applyAlignment="0" applyProtection="0"/>
    <xf numFmtId="178" fontId="0" fillId="0" borderId="0" applyFill="0" applyBorder="0" applyAlignment="0" applyProtection="0"/>
    <xf numFmtId="0" fontId="50" fillId="0" borderId="8" applyNumberFormat="0" applyFill="0" applyAlignment="0" applyProtection="0"/>
    <xf numFmtId="0" fontId="26" fillId="0" borderId="0">
      <alignment/>
      <protection/>
    </xf>
    <xf numFmtId="0" fontId="35" fillId="16" borderId="0" applyNumberFormat="0" applyBorder="0" applyAlignment="0" applyProtection="0"/>
    <xf numFmtId="0" fontId="27" fillId="0" borderId="9" applyNumberFormat="0" applyFill="0" applyAlignment="0" applyProtection="0"/>
    <xf numFmtId="0" fontId="51" fillId="0" borderId="10" applyNumberFormat="0" applyFill="0" applyAlignment="0" applyProtection="0"/>
    <xf numFmtId="0" fontId="52" fillId="17" borderId="0" applyNumberFormat="0" applyBorder="0" applyAlignment="0" applyProtection="0"/>
    <xf numFmtId="0" fontId="53" fillId="18" borderId="0" applyNumberFormat="0" applyBorder="0" applyAlignment="0" applyProtection="0"/>
    <xf numFmtId="0" fontId="35" fillId="19" borderId="0" applyNumberFormat="0" applyBorder="0" applyAlignment="0" applyProtection="0"/>
    <xf numFmtId="0" fontId="19" fillId="10"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0" fillId="0" borderId="11" applyNumberFormat="0" applyFill="0" applyAlignment="0" applyProtection="0"/>
    <xf numFmtId="0" fontId="19" fillId="10" borderId="0" applyNumberFormat="0" applyBorder="0" applyAlignment="0" applyProtection="0"/>
    <xf numFmtId="0" fontId="35" fillId="27" borderId="0" applyNumberFormat="0" applyBorder="0" applyAlignment="0" applyProtection="0"/>
    <xf numFmtId="0" fontId="19" fillId="10"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xf numFmtId="38" fontId="0" fillId="0" borderId="0" applyFill="0" applyBorder="0" applyAlignment="0" applyProtection="0"/>
    <xf numFmtId="177" fontId="0" fillId="0" borderId="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8" fillId="9"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0" fillId="0" borderId="0">
      <alignment/>
      <protection/>
    </xf>
    <xf numFmtId="179" fontId="0" fillId="0" borderId="0" applyFill="0" applyBorder="0" applyAlignment="0" applyProtection="0"/>
    <xf numFmtId="176" fontId="0" fillId="0" borderId="0" applyFill="0" applyBorder="0" applyAlignment="0" applyProtection="0"/>
    <xf numFmtId="0" fontId="0" fillId="0" borderId="0" applyFill="0" applyBorder="0" applyAlignment="0" applyProtection="0"/>
    <xf numFmtId="0" fontId="0" fillId="0" borderId="0" applyFill="0" applyBorder="0" applyAlignment="0" applyProtection="0"/>
  </cellStyleXfs>
  <cellXfs count="86">
    <xf numFmtId="0" fontId="0" fillId="0" borderId="0" xfId="0" applyAlignment="1">
      <alignment vertical="center"/>
    </xf>
    <xf numFmtId="0" fontId="0" fillId="0" borderId="0" xfId="96" applyFont="1" applyFill="1">
      <alignment/>
      <protection/>
    </xf>
    <xf numFmtId="0" fontId="2" fillId="0" borderId="0" xfId="105" applyFont="1" applyBorder="1">
      <alignment/>
      <protection/>
    </xf>
    <xf numFmtId="180" fontId="3" fillId="0" borderId="0" xfId="96" applyNumberFormat="1" applyFont="1" applyFill="1">
      <alignment/>
      <protection/>
    </xf>
    <xf numFmtId="181" fontId="3" fillId="0" borderId="0" xfId="96" applyNumberFormat="1" applyFont="1" applyFill="1">
      <alignment/>
      <protection/>
    </xf>
    <xf numFmtId="0" fontId="4" fillId="0" borderId="0" xfId="105" applyFont="1" applyFill="1" applyBorder="1" applyAlignment="1">
      <alignment horizontal="center" vertical="center"/>
      <protection/>
    </xf>
    <xf numFmtId="0" fontId="5" fillId="0" borderId="0" xfId="105" applyFont="1" applyFill="1" applyBorder="1" applyAlignment="1">
      <alignment horizontal="left" vertical="center"/>
      <protection/>
    </xf>
    <xf numFmtId="0" fontId="5" fillId="0" borderId="0" xfId="105" applyFont="1" applyFill="1" applyBorder="1" applyAlignment="1">
      <alignment horizontal="center" vertical="center"/>
      <protection/>
    </xf>
    <xf numFmtId="0" fontId="5" fillId="0" borderId="0" xfId="105" applyFont="1" applyFill="1" applyBorder="1" applyAlignment="1">
      <alignment vertical="top" wrapText="1"/>
      <protection/>
    </xf>
    <xf numFmtId="0" fontId="5" fillId="0" borderId="0" xfId="105" applyFont="1" applyFill="1" applyBorder="1" applyAlignment="1">
      <alignment vertical="top"/>
      <protection/>
    </xf>
    <xf numFmtId="0" fontId="5" fillId="0" borderId="12" xfId="105" applyFont="1" applyFill="1" applyBorder="1" applyAlignment="1" applyProtection="1">
      <alignment horizontal="center" vertical="center" wrapText="1"/>
      <protection locked="0"/>
    </xf>
    <xf numFmtId="0" fontId="5" fillId="0" borderId="13" xfId="105" applyFont="1" applyFill="1" applyBorder="1" applyAlignment="1" applyProtection="1">
      <alignment horizontal="center" vertical="center" textRotation="255" wrapText="1"/>
      <protection locked="0"/>
    </xf>
    <xf numFmtId="0" fontId="5" fillId="0" borderId="14" xfId="105" applyFont="1" applyFill="1" applyBorder="1" applyAlignment="1" applyProtection="1">
      <alignment horizontal="center" vertical="center" textRotation="255" wrapText="1"/>
      <protection locked="0"/>
    </xf>
    <xf numFmtId="0" fontId="5" fillId="0" borderId="14" xfId="105" applyFont="1" applyFill="1" applyBorder="1" applyAlignment="1" applyProtection="1">
      <alignment horizontal="center" vertical="center" wrapText="1"/>
      <protection locked="0"/>
    </xf>
    <xf numFmtId="0" fontId="5" fillId="0" borderId="15" xfId="105" applyFont="1" applyFill="1" applyBorder="1" applyAlignment="1" applyProtection="1">
      <alignment horizontal="center" vertical="center" wrapText="1"/>
      <protection locked="0"/>
    </xf>
    <xf numFmtId="0" fontId="5" fillId="0" borderId="16" xfId="105" applyFont="1" applyFill="1" applyBorder="1" applyAlignment="1" applyProtection="1">
      <alignment horizontal="center" vertical="center" textRotation="255" wrapText="1"/>
      <protection locked="0"/>
    </xf>
    <xf numFmtId="0" fontId="5" fillId="0" borderId="17" xfId="105" applyFont="1" applyFill="1" applyBorder="1" applyAlignment="1" applyProtection="1">
      <alignment horizontal="center" vertical="center" textRotation="255" wrapText="1"/>
      <protection locked="0"/>
    </xf>
    <xf numFmtId="0" fontId="5" fillId="0" borderId="18" xfId="105" applyFont="1" applyFill="1" applyBorder="1" applyAlignment="1" applyProtection="1">
      <alignment horizontal="center" vertical="center" textRotation="255" wrapText="1"/>
      <protection locked="0"/>
    </xf>
    <xf numFmtId="0" fontId="5" fillId="0" borderId="19" xfId="105" applyFont="1" applyFill="1" applyBorder="1" applyAlignment="1" applyProtection="1">
      <alignment horizontal="center" vertical="center" wrapText="1"/>
      <protection locked="0"/>
    </xf>
    <xf numFmtId="0" fontId="5" fillId="0" borderId="18" xfId="105" applyFont="1" applyFill="1" applyBorder="1" applyAlignment="1" applyProtection="1">
      <alignment horizontal="center" vertical="center" wrapText="1"/>
      <protection locked="0"/>
    </xf>
    <xf numFmtId="0" fontId="5" fillId="0" borderId="18" xfId="105" applyFont="1" applyFill="1" applyBorder="1" applyAlignment="1" applyProtection="1">
      <alignment horizontal="center" vertical="center" wrapText="1"/>
      <protection hidden="1"/>
    </xf>
    <xf numFmtId="49" fontId="5" fillId="0" borderId="20" xfId="0" applyNumberFormat="1" applyFont="1" applyFill="1" applyBorder="1" applyAlignment="1" applyProtection="1">
      <alignment horizontal="left" vertical="center" wrapText="1"/>
      <protection locked="0"/>
    </xf>
    <xf numFmtId="49" fontId="5" fillId="0" borderId="19" xfId="0" applyNumberFormat="1" applyFont="1" applyFill="1" applyBorder="1" applyAlignment="1" applyProtection="1">
      <alignment horizontal="center" vertical="center" wrapText="1"/>
      <protection hidden="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hidden="1"/>
    </xf>
    <xf numFmtId="0" fontId="0" fillId="0" borderId="20" xfId="96" applyFont="1" applyFill="1" applyBorder="1" applyProtection="1">
      <alignment/>
      <protection locked="0"/>
    </xf>
    <xf numFmtId="0" fontId="0" fillId="0" borderId="20" xfId="96" applyFont="1" applyFill="1" applyBorder="1" applyProtection="1">
      <alignment/>
      <protection hidden="1"/>
    </xf>
    <xf numFmtId="0" fontId="2" fillId="0" borderId="20" xfId="96" applyFont="1" applyFill="1" applyBorder="1" applyProtection="1">
      <alignment/>
      <protection hidden="1"/>
    </xf>
    <xf numFmtId="0" fontId="0" fillId="0" borderId="20" xfId="96" applyFont="1" applyFill="1" applyBorder="1" applyProtection="1">
      <alignment/>
      <protection locked="0"/>
    </xf>
    <xf numFmtId="0" fontId="0" fillId="0" borderId="0" xfId="96" applyFont="1" applyFill="1" applyProtection="1">
      <alignment/>
      <protection locked="0"/>
    </xf>
    <xf numFmtId="0" fontId="4" fillId="0" borderId="0" xfId="105" applyFont="1" applyFill="1" applyBorder="1">
      <alignment/>
      <protection/>
    </xf>
    <xf numFmtId="0" fontId="5" fillId="0" borderId="0" xfId="105" applyFont="1" applyFill="1" applyBorder="1" applyAlignment="1">
      <alignment vertical="center"/>
      <protection/>
    </xf>
    <xf numFmtId="0" fontId="5" fillId="0" borderId="22" xfId="105" applyFont="1" applyFill="1" applyBorder="1" applyAlignment="1" applyProtection="1">
      <alignment horizontal="center" vertical="center" textRotation="255" wrapText="1"/>
      <protection locked="0"/>
    </xf>
    <xf numFmtId="0" fontId="5" fillId="0" borderId="23" xfId="105" applyFont="1" applyFill="1" applyBorder="1" applyAlignment="1" applyProtection="1">
      <alignment vertical="center" textRotation="255" wrapText="1"/>
      <protection locked="0"/>
    </xf>
    <xf numFmtId="0" fontId="5" fillId="0" borderId="24" xfId="105" applyFont="1" applyFill="1" applyBorder="1" applyAlignment="1" applyProtection="1">
      <alignment vertical="center" textRotation="255" wrapText="1"/>
      <protection locked="0"/>
    </xf>
    <xf numFmtId="0" fontId="5" fillId="0" borderId="24" xfId="105" applyFont="1" applyFill="1" applyBorder="1" applyAlignment="1" applyProtection="1">
      <alignment vertical="center" textRotation="255" wrapText="1"/>
      <protection locked="0"/>
    </xf>
    <xf numFmtId="0" fontId="6" fillId="0" borderId="17" xfId="96" applyFont="1" applyBorder="1" applyAlignment="1" applyProtection="1">
      <alignment horizontal="center" vertical="center" textRotation="255" wrapText="1"/>
      <protection locked="0"/>
    </xf>
    <xf numFmtId="0" fontId="5" fillId="0" borderId="25" xfId="105" applyFont="1" applyFill="1" applyBorder="1" applyAlignment="1" applyProtection="1">
      <alignment horizontal="center" vertical="center" textRotation="255" wrapText="1"/>
      <protection locked="0"/>
    </xf>
    <xf numFmtId="0" fontId="5" fillId="0" borderId="0" xfId="105" applyFont="1" applyFill="1" applyAlignment="1">
      <alignment horizontal="left" vertical="center" wrapText="1"/>
      <protection/>
    </xf>
    <xf numFmtId="0" fontId="5" fillId="0" borderId="26" xfId="105" applyFont="1" applyFill="1" applyBorder="1" applyAlignment="1" applyProtection="1">
      <alignment horizontal="center" vertical="center" textRotation="255" wrapText="1"/>
      <protection locked="0"/>
    </xf>
    <xf numFmtId="0" fontId="4" fillId="0" borderId="0" xfId="105" applyFont="1" applyBorder="1" applyAlignment="1">
      <alignment horizontal="center" vertical="top" wrapText="1"/>
      <protection/>
    </xf>
    <xf numFmtId="0" fontId="5" fillId="0" borderId="0" xfId="105" applyFont="1" applyBorder="1" applyAlignment="1">
      <alignment vertical="center" wrapText="1"/>
      <protection/>
    </xf>
    <xf numFmtId="0" fontId="5" fillId="0" borderId="27" xfId="105" applyFont="1" applyFill="1" applyBorder="1" applyAlignment="1" applyProtection="1">
      <alignment horizontal="center" vertical="center" textRotation="255" wrapText="1"/>
      <protection locked="0"/>
    </xf>
    <xf numFmtId="0" fontId="5" fillId="0" borderId="28" xfId="105" applyFont="1" applyBorder="1" applyAlignment="1" applyProtection="1">
      <alignment horizontal="center" vertical="center" textRotation="255" wrapText="1"/>
      <protection locked="0"/>
    </xf>
    <xf numFmtId="0" fontId="5" fillId="0" borderId="14" xfId="105" applyFont="1" applyBorder="1" applyAlignment="1" applyProtection="1">
      <alignment horizontal="center" vertical="center" textRotation="255" wrapText="1"/>
      <protection locked="0"/>
    </xf>
    <xf numFmtId="0" fontId="2" fillId="0" borderId="29" xfId="105" applyFont="1" applyBorder="1" applyAlignment="1" applyProtection="1">
      <alignment horizontal="center" vertical="center" textRotation="255" wrapText="1"/>
      <protection locked="0"/>
    </xf>
    <xf numFmtId="0" fontId="2" fillId="0" borderId="17" xfId="105" applyFont="1" applyBorder="1" applyAlignment="1" applyProtection="1">
      <alignment horizontal="center" vertical="center" textRotation="255" wrapText="1"/>
      <protection locked="0"/>
    </xf>
    <xf numFmtId="0" fontId="2" fillId="0" borderId="30" xfId="105" applyFont="1" applyBorder="1" applyAlignment="1" applyProtection="1">
      <alignment horizontal="center" vertical="center" textRotation="255" wrapText="1"/>
      <protection locked="0"/>
    </xf>
    <xf numFmtId="0" fontId="2" fillId="0" borderId="20" xfId="105" applyFont="1" applyBorder="1" applyProtection="1">
      <alignment/>
      <protection locked="0"/>
    </xf>
    <xf numFmtId="0" fontId="2" fillId="0" borderId="0" xfId="105" applyFont="1" applyBorder="1" applyProtection="1">
      <alignment/>
      <protection locked="0"/>
    </xf>
    <xf numFmtId="0" fontId="4" fillId="0" borderId="0" xfId="105" applyFont="1" applyBorder="1">
      <alignment/>
      <protection/>
    </xf>
    <xf numFmtId="0" fontId="5" fillId="0" borderId="0" xfId="105" applyFont="1" applyBorder="1" applyAlignment="1">
      <alignment vertical="center"/>
      <protection/>
    </xf>
    <xf numFmtId="0" fontId="5" fillId="0" borderId="27" xfId="105" applyFont="1" applyBorder="1" applyAlignment="1" applyProtection="1">
      <alignment horizontal="center" vertical="center" textRotation="255" wrapText="1"/>
      <protection locked="0"/>
    </xf>
    <xf numFmtId="0" fontId="5" fillId="0" borderId="31" xfId="105" applyFont="1" applyBorder="1" applyAlignment="1" applyProtection="1">
      <alignment horizontal="center" vertical="center" textRotation="255" wrapText="1"/>
      <protection locked="0"/>
    </xf>
    <xf numFmtId="0" fontId="5" fillId="0" borderId="14" xfId="105" applyFont="1" applyBorder="1" applyAlignment="1" applyProtection="1">
      <alignment horizontal="center" vertical="center" wrapText="1"/>
      <protection locked="0"/>
    </xf>
    <xf numFmtId="0" fontId="2" fillId="0" borderId="18" xfId="105" applyFont="1" applyBorder="1" applyAlignment="1" applyProtection="1">
      <alignment horizontal="center" vertical="center" textRotation="255" wrapText="1"/>
      <protection locked="0"/>
    </xf>
    <xf numFmtId="0" fontId="2" fillId="0" borderId="22" xfId="105" applyFont="1" applyBorder="1" applyAlignment="1" applyProtection="1">
      <alignment horizontal="center" vertical="center" textRotation="255" wrapText="1"/>
      <protection locked="0"/>
    </xf>
    <xf numFmtId="0" fontId="5" fillId="0" borderId="0" xfId="105" applyFont="1" applyAlignment="1">
      <alignment horizontal="left" vertical="center" wrapText="1"/>
      <protection/>
    </xf>
    <xf numFmtId="0" fontId="5" fillId="0" borderId="27" xfId="105" applyFont="1" applyBorder="1" applyAlignment="1" applyProtection="1">
      <alignment horizontal="center" vertical="center" wrapText="1"/>
      <protection locked="0"/>
    </xf>
    <xf numFmtId="0" fontId="5" fillId="0" borderId="31" xfId="105" applyFont="1" applyBorder="1" applyAlignment="1" applyProtection="1">
      <alignment horizontal="center" vertical="center" wrapText="1"/>
      <protection locked="0"/>
    </xf>
    <xf numFmtId="0" fontId="2" fillId="0" borderId="18" xfId="105" applyFont="1" applyBorder="1" applyAlignment="1" applyProtection="1">
      <alignment horizontal="center" vertical="center" wrapText="1"/>
      <protection locked="0"/>
    </xf>
    <xf numFmtId="0" fontId="5" fillId="0" borderId="0" xfId="105" applyFont="1" applyBorder="1" applyAlignment="1">
      <alignment vertical="center" wrapText="1"/>
      <protection/>
    </xf>
    <xf numFmtId="0" fontId="5" fillId="0" borderId="0" xfId="105" applyFont="1" applyBorder="1" applyAlignment="1">
      <alignment horizontal="left" vertical="center" wrapText="1"/>
      <protection/>
    </xf>
    <xf numFmtId="0" fontId="2" fillId="0" borderId="26" xfId="105" applyFont="1" applyBorder="1" applyAlignment="1" applyProtection="1">
      <alignment horizontal="center" vertical="center" wrapText="1"/>
      <protection locked="0"/>
    </xf>
    <xf numFmtId="180" fontId="3" fillId="0" borderId="0" xfId="96" applyNumberFormat="1" applyFont="1" applyFill="1" applyAlignment="1">
      <alignment wrapText="1"/>
      <protection/>
    </xf>
    <xf numFmtId="181" fontId="3" fillId="0" borderId="0" xfId="96" applyNumberFormat="1" applyFont="1" applyFill="1" applyAlignment="1">
      <alignment wrapText="1"/>
      <protection/>
    </xf>
    <xf numFmtId="180" fontId="3" fillId="0" borderId="0" xfId="96" applyNumberFormat="1" applyFont="1" applyFill="1" applyAlignment="1" applyProtection="1">
      <alignment wrapText="1"/>
      <protection hidden="1"/>
    </xf>
    <xf numFmtId="181" fontId="3" fillId="0" borderId="0" xfId="96" applyNumberFormat="1" applyFont="1" applyFill="1" applyAlignment="1" applyProtection="1">
      <alignment wrapText="1"/>
      <protection hidden="1"/>
    </xf>
    <xf numFmtId="0" fontId="5" fillId="0" borderId="32" xfId="105" applyFont="1" applyBorder="1" applyAlignment="1" applyProtection="1">
      <alignment horizontal="center" vertical="center" textRotation="255" wrapText="1"/>
      <protection locked="0"/>
    </xf>
    <xf numFmtId="0" fontId="2" fillId="0" borderId="33" xfId="105" applyFont="1" applyBorder="1" applyAlignment="1" applyProtection="1">
      <alignment horizontal="center" vertical="center" wrapText="1"/>
      <protection locked="0"/>
    </xf>
    <xf numFmtId="0" fontId="5" fillId="0" borderId="33" xfId="105" applyFont="1" applyFill="1" applyBorder="1" applyAlignment="1" applyProtection="1">
      <alignment horizontal="center" vertical="center" wrapText="1"/>
      <protection locked="0"/>
    </xf>
    <xf numFmtId="180" fontId="3" fillId="0" borderId="0" xfId="26" applyNumberFormat="1" applyFont="1" applyFill="1" applyBorder="1" applyAlignment="1" applyProtection="1">
      <alignment/>
      <protection hidden="1"/>
    </xf>
    <xf numFmtId="180" fontId="3" fillId="0" borderId="0" xfId="96" applyNumberFormat="1" applyFont="1" applyFill="1" applyProtection="1">
      <alignment/>
      <protection hidden="1"/>
    </xf>
    <xf numFmtId="181" fontId="3" fillId="0" borderId="0" xfId="96" applyNumberFormat="1" applyFont="1" applyFill="1" applyProtection="1">
      <alignment/>
      <protection hidden="1"/>
    </xf>
    <xf numFmtId="0" fontId="0" fillId="0" borderId="0" xfId="96" applyFont="1" applyFill="1" applyAlignment="1">
      <alignment wrapText="1"/>
      <protection/>
    </xf>
    <xf numFmtId="0" fontId="0" fillId="0" borderId="0" xfId="96" applyFont="1" applyFill="1" applyAlignment="1" applyProtection="1">
      <alignment wrapText="1"/>
      <protection hidden="1"/>
    </xf>
    <xf numFmtId="0" fontId="0" fillId="10" borderId="0" xfId="96" applyFont="1" applyFill="1" applyAlignment="1" applyProtection="1">
      <alignment wrapText="1"/>
      <protection hidden="1"/>
    </xf>
    <xf numFmtId="0" fontId="0" fillId="35" borderId="0" xfId="96" applyFont="1" applyFill="1" applyAlignment="1" applyProtection="1">
      <alignment horizontal="center" wrapText="1"/>
      <protection hidden="1"/>
    </xf>
    <xf numFmtId="0" fontId="0" fillId="0" borderId="0" xfId="96" applyFont="1" applyFill="1" applyAlignment="1" applyProtection="1">
      <alignment vertical="top" wrapText="1"/>
      <protection hidden="1"/>
    </xf>
    <xf numFmtId="0" fontId="2" fillId="0" borderId="34" xfId="105" applyFont="1" applyBorder="1" applyAlignment="1" applyProtection="1">
      <alignment horizontal="center" vertical="center" wrapText="1"/>
      <protection hidden="1"/>
    </xf>
    <xf numFmtId="0" fontId="0" fillId="10" borderId="0" xfId="96" applyFont="1" applyFill="1" applyProtection="1">
      <alignment/>
      <protection hidden="1"/>
    </xf>
    <xf numFmtId="0" fontId="0" fillId="0" borderId="0" xfId="96" applyFont="1" applyFill="1" applyProtection="1">
      <alignment/>
      <protection hidden="1"/>
    </xf>
    <xf numFmtId="0" fontId="0" fillId="36" borderId="0" xfId="96" applyFont="1" applyFill="1" applyAlignment="1" applyProtection="1">
      <alignment horizontal="center" wrapText="1"/>
      <protection hidden="1"/>
    </xf>
    <xf numFmtId="0" fontId="0" fillId="37" borderId="0" xfId="96" applyFont="1" applyFill="1" applyAlignment="1" applyProtection="1">
      <alignment wrapText="1"/>
      <protection hidden="1"/>
    </xf>
    <xf numFmtId="0" fontId="54" fillId="0" borderId="0" xfId="96" applyFont="1" applyFill="1" applyAlignment="1" applyProtection="1">
      <alignment vertical="top" wrapText="1"/>
      <protection hidden="1"/>
    </xf>
    <xf numFmtId="0" fontId="0" fillId="37" borderId="0" xfId="96" applyFont="1" applyFill="1" applyProtection="1">
      <alignment/>
      <protection hidden="1"/>
    </xf>
  </cellXfs>
  <cellStyles count="106">
    <cellStyle name="Normal" xfId="0"/>
    <cellStyle name="Currency [0]" xfId="15"/>
    <cellStyle name="20% - 强调文字颜色 3" xfId="16"/>
    <cellStyle name="输入" xfId="17"/>
    <cellStyle name="Currency" xfId="18"/>
    <cellStyle name="Comma [0]" xfId="19"/>
    <cellStyle name="40% - 强调文字颜色 3" xfId="20"/>
    <cellStyle name="MS Sans Serif"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Comma_Chart1" xfId="32"/>
    <cellStyle name="标题" xfId="33"/>
    <cellStyle name="解释性文本" xfId="34"/>
    <cellStyle name="好_005-8月26日(佟亚丽+赵立卫)" xfId="35"/>
    <cellStyle name="差_20101012(48-60)"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Currency [0]" xfId="46"/>
    <cellStyle name="链接单元格" xfId="47"/>
    <cellStyle name="Normal_laroux" xfId="48"/>
    <cellStyle name="20% - 强调文字颜色 6" xfId="49"/>
    <cellStyle name="标题 2 1" xfId="50"/>
    <cellStyle name="汇总" xfId="51"/>
    <cellStyle name="好" xfId="52"/>
    <cellStyle name="适中" xfId="53"/>
    <cellStyle name="20% - 强调文字颜色 5" xfId="54"/>
    <cellStyle name="差_2010年社会保险统计报表表样"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标题 1 1" xfId="63"/>
    <cellStyle name="差_20101012(26-47)表" xfId="64"/>
    <cellStyle name="20% - 强调文字颜色 4" xfId="65"/>
    <cellStyle name="差_04A-表式之一(第9-60页)"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Comma [0]" xfId="74"/>
    <cellStyle name="Currency_Chart1" xfId="75"/>
    <cellStyle name="差_005-8月26日(佟亚丽+赵立卫)" xfId="76"/>
    <cellStyle name="差_05表式10.5" xfId="77"/>
    <cellStyle name="差_20101012(9-25)" xfId="78"/>
    <cellStyle name="差_48-60" xfId="79"/>
    <cellStyle name="差_报表0831（改）" xfId="80"/>
    <cellStyle name="差_医疗保险已改" xfId="81"/>
    <cellStyle name="常规 2" xfId="82"/>
    <cellStyle name="常规 2 2" xfId="83"/>
    <cellStyle name="常规 2 2 2" xfId="84"/>
    <cellStyle name="常规 2 2_04A-表式之一(第9-60页)" xfId="85"/>
    <cellStyle name="好_20101012(9-25)" xfId="86"/>
    <cellStyle name="常规 2 3" xfId="87"/>
    <cellStyle name="常规 2 3 2" xfId="88"/>
    <cellStyle name="常规 2 3 2 2" xfId="89"/>
    <cellStyle name="常规 2 3 2_04A-表式之一(第9-60页)" xfId="90"/>
    <cellStyle name="常规 4" xfId="91"/>
    <cellStyle name="常规_100福州市技工院校201年报汇总表（含审核公式62栏）" xfId="92"/>
    <cellStyle name="常规 2 3_04A-表式之一(第9-60页)" xfId="93"/>
    <cellStyle name="常规 2 4" xfId="94"/>
    <cellStyle name="常规 2 4 2" xfId="95"/>
    <cellStyle name="常规_100福州市技工院校201年报汇总表（含审核公式62栏）_附件1(含辅助审核、可打印用)" xfId="96"/>
    <cellStyle name="常规 2 4_04A-表式之一(第9-60页)" xfId="97"/>
    <cellStyle name="常规 2 5" xfId="98"/>
    <cellStyle name="常规 2 5 2" xfId="99"/>
    <cellStyle name="常规 2_004-赵立卫（20090820）" xfId="100"/>
    <cellStyle name="常规 3" xfId="101"/>
    <cellStyle name="常规 5" xfId="102"/>
    <cellStyle name="常规_04A-表式之一(第10-67页)事业单位表改后" xfId="103"/>
    <cellStyle name="常规_职业能力建设" xfId="104"/>
    <cellStyle name="常规_职业能力建设_附件1(含辅助审核、可打印用)" xfId="105"/>
    <cellStyle name="常规_职业能力建设OS11111" xfId="106"/>
    <cellStyle name="好_04A-表式之一(第9-60页)" xfId="107"/>
    <cellStyle name="好_05表式10.5" xfId="108"/>
    <cellStyle name="好_20101012(26-47)表" xfId="109"/>
    <cellStyle name="好_20101012(48-60)" xfId="110"/>
    <cellStyle name="好_2010年社会保险统计报表表样" xfId="111"/>
    <cellStyle name="好_48-60" xfId="112"/>
    <cellStyle name="好_报表0831（改）" xfId="113"/>
    <cellStyle name="好_医疗保险已改" xfId="114"/>
    <cellStyle name="普通_laroux" xfId="115"/>
    <cellStyle name="千分位[0]_laroux" xfId="116"/>
    <cellStyle name="千分位_laroux" xfId="117"/>
    <cellStyle name="千位[0]_laroux" xfId="118"/>
    <cellStyle name="千位_laroux"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95250</xdr:rowOff>
    </xdr:from>
    <xdr:to>
      <xdr:col>10</xdr:col>
      <xdr:colOff>266700</xdr:colOff>
      <xdr:row>28</xdr:row>
      <xdr:rowOff>114300</xdr:rowOff>
    </xdr:to>
    <xdr:sp>
      <xdr:nvSpPr>
        <xdr:cNvPr id="1" name="TextBox 71"/>
        <xdr:cNvSpPr txBox="1">
          <a:spLocks noChangeArrowheads="1"/>
        </xdr:cNvSpPr>
      </xdr:nvSpPr>
      <xdr:spPr>
        <a:xfrm>
          <a:off x="190500" y="95250"/>
          <a:ext cx="6934200" cy="5086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                        </a:t>
          </a:r>
          <a:r>
            <a:rPr lang="en-US" cap="none" sz="1400" b="1" i="0" u="none" baseline="0">
              <a:solidFill>
                <a:srgbClr val="000000"/>
              </a:solidFill>
              <a:latin typeface="宋体"/>
              <a:ea typeface="宋体"/>
              <a:cs typeface="宋体"/>
            </a:rPr>
            <a:t>《</a:t>
          </a:r>
          <a:r>
            <a:rPr lang="en-US" cap="none" sz="1400" b="1" i="0" u="none" baseline="0">
              <a:solidFill>
                <a:srgbClr val="000000"/>
              </a:solidFill>
              <a:latin typeface="宋体"/>
              <a:ea typeface="宋体"/>
              <a:cs typeface="宋体"/>
            </a:rPr>
            <a:t>技工院校综合情况</a:t>
          </a:r>
          <a:r>
            <a:rPr lang="en-US" cap="none" sz="1400" b="1" i="0" u="none" baseline="0">
              <a:solidFill>
                <a:srgbClr val="000000"/>
              </a:solidFill>
              <a:latin typeface="宋体"/>
              <a:ea typeface="宋体"/>
              <a:cs typeface="宋体"/>
            </a:rPr>
            <a:t>》Excel</a:t>
          </a:r>
          <a:r>
            <a:rPr lang="en-US" cap="none" sz="1400" b="1" i="0" u="none" baseline="0">
              <a:solidFill>
                <a:srgbClr val="000000"/>
              </a:solidFill>
              <a:latin typeface="宋体"/>
              <a:ea typeface="宋体"/>
              <a:cs typeface="宋体"/>
            </a:rPr>
            <a:t>填表说明</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黑体"/>
              <a:ea typeface="黑体"/>
              <a:cs typeface="黑体"/>
            </a:rPr>
            <a:t>一、学校使用注意事项</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1.</a:t>
          </a:r>
          <a:r>
            <a:rPr lang="en-US" cap="none" sz="1200" b="0" i="0" u="none" baseline="0">
              <a:solidFill>
                <a:srgbClr val="000000"/>
              </a:solidFill>
              <a:latin typeface="宋体"/>
              <a:ea typeface="宋体"/>
              <a:cs typeface="宋体"/>
            </a:rPr>
            <a:t>对于学校使用：每所学校要对应自己学校的类别（第</a:t>
          </a:r>
          <a:r>
            <a:rPr lang="en-US" cap="none" sz="1200" b="0" i="0" u="none" baseline="0">
              <a:solidFill>
                <a:srgbClr val="000000"/>
              </a:solidFill>
              <a:latin typeface="宋体"/>
              <a:ea typeface="宋体"/>
              <a:cs typeface="宋体"/>
            </a:rPr>
            <a:t>1</a:t>
          </a:r>
          <a:r>
            <a:rPr lang="en-US" cap="none" sz="1200" b="0" i="0" u="none" baseline="0">
              <a:solidFill>
                <a:srgbClr val="000000"/>
              </a:solidFill>
              <a:latin typeface="宋体"/>
              <a:ea typeface="宋体"/>
              <a:cs typeface="宋体"/>
            </a:rPr>
            <a:t>栏</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项目</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）那一行填写，数字为“</a:t>
          </a:r>
          <a:r>
            <a:rPr lang="en-US" cap="none" sz="1200" b="0" i="0" u="none" baseline="0">
              <a:solidFill>
                <a:srgbClr val="000000"/>
              </a:solidFill>
              <a:latin typeface="宋体"/>
              <a:ea typeface="宋体"/>
              <a:cs typeface="宋体"/>
            </a:rPr>
            <a:t>0”</a:t>
          </a:r>
          <a:r>
            <a:rPr lang="en-US" cap="none" sz="1200" b="0" i="0" u="none" baseline="0">
              <a:solidFill>
                <a:srgbClr val="000000"/>
              </a:solidFill>
              <a:latin typeface="宋体"/>
              <a:ea typeface="宋体"/>
              <a:cs typeface="宋体"/>
            </a:rPr>
            <a:t>的也必须填写，所填写数字必须为半角数字</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不得填写</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空格</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2.</a:t>
          </a:r>
          <a:r>
            <a:rPr lang="en-US" cap="none" sz="1200" b="0" i="0" u="none" baseline="0">
              <a:solidFill>
                <a:srgbClr val="000000"/>
              </a:solidFill>
              <a:latin typeface="宋体"/>
              <a:ea typeface="宋体"/>
              <a:cs typeface="宋体"/>
            </a:rPr>
            <a:t>涉及金额的以“万元”为计量单位，且保留一位小数；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3.</a:t>
          </a:r>
          <a:r>
            <a:rPr lang="en-US" cap="none" sz="1200" b="0" i="0" u="none" baseline="0">
              <a:solidFill>
                <a:srgbClr val="000000"/>
              </a:solidFill>
              <a:latin typeface="宋体"/>
              <a:ea typeface="宋体"/>
              <a:cs typeface="宋体"/>
            </a:rPr>
            <a:t>因电子表中涉及审核公式，填写此表数字时，请不要在电子表中使用“复制”、“粘贴”、“剪切”功能，请直接修改；若无意中进行了“复制、粘贴、剪切”操作，导致审核公式出错，请再次到</a:t>
          </a:r>
          <a:r>
            <a:rPr lang="en-US" cap="none" sz="1200" b="0" i="0" u="none" baseline="0">
              <a:solidFill>
                <a:srgbClr val="000000"/>
              </a:solidFill>
              <a:latin typeface="宋体"/>
              <a:ea typeface="宋体"/>
              <a:cs typeface="宋体"/>
            </a:rPr>
            <a:t>http://2017jxnb.ys168.com</a:t>
          </a:r>
          <a:r>
            <a:rPr lang="en-US" cap="none" sz="1200" b="0" i="0" u="none" baseline="0">
              <a:solidFill>
                <a:srgbClr val="000000"/>
              </a:solidFill>
              <a:latin typeface="宋体"/>
              <a:ea typeface="宋体"/>
              <a:cs typeface="宋体"/>
            </a:rPr>
            <a:t>的</a:t>
          </a:r>
          <a:r>
            <a:rPr lang="en-US" cap="none" sz="1200" b="0" i="0" u="none" baseline="0">
              <a:solidFill>
                <a:srgbClr val="000000"/>
              </a:solidFill>
              <a:latin typeface="宋体"/>
              <a:ea typeface="宋体"/>
              <a:cs typeface="宋体"/>
            </a:rPr>
            <a:t>“2022</a:t>
          </a:r>
          <a:r>
            <a:rPr lang="en-US" cap="none" sz="1200" b="0" i="0" u="none" baseline="0">
              <a:solidFill>
                <a:srgbClr val="000000"/>
              </a:solidFill>
              <a:latin typeface="宋体"/>
              <a:ea typeface="宋体"/>
              <a:cs typeface="宋体"/>
            </a:rPr>
            <a:t>年技工院校年报表格</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夹子下载本表格，重新填入数据。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4.</a:t>
          </a:r>
          <a:r>
            <a:rPr lang="en-US" cap="none" sz="1200" b="0" i="0" u="none" baseline="0">
              <a:solidFill>
                <a:srgbClr val="000000"/>
              </a:solidFill>
              <a:latin typeface="宋体"/>
              <a:ea typeface="宋体"/>
              <a:cs typeface="宋体"/>
            </a:rPr>
            <a:t>注意审核栏间关系，全表填写完毕后，在</a:t>
          </a:r>
          <a:r>
            <a:rPr lang="en-US" cap="none" sz="1200" b="0" i="0" u="none" baseline="0">
              <a:solidFill>
                <a:srgbClr val="000000"/>
              </a:solidFill>
              <a:latin typeface="宋体"/>
              <a:ea typeface="宋体"/>
              <a:cs typeface="宋体"/>
            </a:rPr>
            <a:t>63</a:t>
          </a:r>
          <a:r>
            <a:rPr lang="en-US" cap="none" sz="1200" b="0" i="0" u="none" baseline="0">
              <a:solidFill>
                <a:srgbClr val="000000"/>
              </a:solidFill>
              <a:latin typeface="宋体"/>
              <a:ea typeface="宋体"/>
              <a:cs typeface="宋体"/>
            </a:rPr>
            <a:t>栏右则（即</a:t>
          </a:r>
          <a:r>
            <a:rPr lang="en-US" cap="none" sz="1200" b="0" i="0" u="none" baseline="0">
              <a:solidFill>
                <a:srgbClr val="000000"/>
              </a:solidFill>
              <a:latin typeface="宋体"/>
              <a:ea typeface="宋体"/>
              <a:cs typeface="宋体"/>
            </a:rPr>
            <a:t>64-87</a:t>
          </a:r>
          <a:r>
            <a:rPr lang="en-US" cap="none" sz="1200" b="0" i="0" u="none" baseline="0">
              <a:solidFill>
                <a:srgbClr val="000000"/>
              </a:solidFill>
              <a:latin typeface="宋体"/>
              <a:ea typeface="宋体"/>
              <a:cs typeface="宋体"/>
            </a:rPr>
            <a:t>栏）有辅助审核“就业率”、“取证率”、“生均费用”、栏间关系自动审核等。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5.</a:t>
          </a:r>
          <a:r>
            <a:rPr lang="en-US" cap="none" sz="1200" b="0" i="0" u="none" baseline="0">
              <a:solidFill>
                <a:srgbClr val="000000"/>
              </a:solidFill>
              <a:latin typeface="宋体"/>
              <a:ea typeface="宋体"/>
              <a:cs typeface="宋体"/>
            </a:rPr>
            <a:t>毕业生数以</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全国技工院校信息管理平台</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为准，不一致的请说明原因。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6.</a:t>
          </a:r>
          <a:r>
            <a:rPr lang="en-US" cap="none" sz="1200" b="0" i="0" u="none" baseline="0">
              <a:solidFill>
                <a:srgbClr val="000000"/>
              </a:solidFill>
              <a:latin typeface="宋体"/>
              <a:ea typeface="宋体"/>
              <a:cs typeface="宋体"/>
            </a:rPr>
            <a:t>打印：本电子表为一张表，已经设置</a:t>
          </a:r>
          <a:r>
            <a:rPr lang="en-US" cap="none" sz="1200" b="0" i="0" u="none" baseline="0">
              <a:solidFill>
                <a:srgbClr val="000000"/>
              </a:solidFill>
              <a:latin typeface="宋体"/>
              <a:ea typeface="宋体"/>
              <a:cs typeface="宋体"/>
            </a:rPr>
            <a:t>打印区域</a:t>
          </a:r>
          <a:r>
            <a:rPr lang="en-US" cap="none" sz="1200" b="0" i="0" u="none" baseline="0">
              <a:solidFill>
                <a:srgbClr val="000000"/>
              </a:solidFill>
              <a:latin typeface="宋体"/>
              <a:ea typeface="宋体"/>
              <a:cs typeface="宋体"/>
            </a:rPr>
            <a:t>，若不修改可直接打印</a:t>
          </a:r>
          <a:r>
            <a:rPr lang="en-US" cap="none" sz="1200" b="0" i="0" u="none" baseline="0">
              <a:solidFill>
                <a:srgbClr val="000000"/>
              </a:solidFill>
              <a:latin typeface="宋体"/>
              <a:ea typeface="宋体"/>
              <a:cs typeface="宋体"/>
            </a:rPr>
            <a:t>3</a:t>
          </a:r>
          <a:r>
            <a:rPr lang="en-US" cap="none" sz="1200" b="0" i="0" u="none" baseline="0">
              <a:solidFill>
                <a:srgbClr val="000000"/>
              </a:solidFill>
              <a:latin typeface="宋体"/>
              <a:ea typeface="宋体"/>
              <a:cs typeface="宋体"/>
            </a:rPr>
            <a:t>张</a:t>
          </a:r>
          <a:r>
            <a:rPr lang="en-US" cap="none" sz="1200" b="0" i="0" u="none" baseline="0">
              <a:solidFill>
                <a:srgbClr val="000000"/>
              </a:solidFill>
              <a:latin typeface="宋体"/>
              <a:ea typeface="宋体"/>
              <a:cs typeface="宋体"/>
            </a:rPr>
            <a:t>A4</a:t>
          </a:r>
          <a:r>
            <a:rPr lang="en-US" cap="none" sz="1200" b="0" i="0" u="none" baseline="0">
              <a:solidFill>
                <a:srgbClr val="000000"/>
              </a:solidFill>
              <a:latin typeface="宋体"/>
              <a:ea typeface="宋体"/>
              <a:cs typeface="宋体"/>
            </a:rPr>
            <a:t>纸。
</a:t>
          </a:r>
          <a:r>
            <a:rPr lang="en-US" cap="none" sz="1200" b="0" i="0" u="none" baseline="0">
              <a:solidFill>
                <a:srgbClr val="000000"/>
              </a:solidFill>
              <a:latin typeface="黑体"/>
              <a:ea typeface="黑体"/>
              <a:cs typeface="黑体"/>
            </a:rPr>
            <a:t>    </a:t>
          </a:r>
          <a:r>
            <a:rPr lang="en-US" cap="none" sz="1200" b="0" i="0" u="none" baseline="0">
              <a:solidFill>
                <a:srgbClr val="000000"/>
              </a:solidFill>
              <a:latin typeface="黑体"/>
              <a:ea typeface="黑体"/>
              <a:cs typeface="黑体"/>
            </a:rPr>
            <a:t>二、设区市人社使用注意事项（除上述学校注意事项外）</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7.</a:t>
          </a:r>
          <a:r>
            <a:rPr lang="en-US" cap="none" sz="1200" b="0" i="0" u="none" baseline="0">
              <a:solidFill>
                <a:srgbClr val="000000"/>
              </a:solidFill>
              <a:latin typeface="宋体"/>
              <a:ea typeface="宋体"/>
              <a:cs typeface="宋体"/>
            </a:rPr>
            <a:t>市局使用时，请在表的下方第</a:t>
          </a:r>
          <a:r>
            <a:rPr lang="en-US" cap="none" sz="1200" b="0" i="0" u="none" baseline="0">
              <a:solidFill>
                <a:srgbClr val="000000"/>
              </a:solidFill>
              <a:latin typeface="宋体"/>
              <a:ea typeface="宋体"/>
              <a:cs typeface="宋体"/>
            </a:rPr>
            <a:t>25</a:t>
          </a:r>
          <a:r>
            <a:rPr lang="en-US" cap="none" sz="1200" b="0" i="0" u="none" baseline="0">
              <a:solidFill>
                <a:srgbClr val="000000"/>
              </a:solidFill>
              <a:latin typeface="宋体"/>
              <a:ea typeface="宋体"/>
              <a:cs typeface="宋体"/>
            </a:rPr>
            <a:t>行开始，每校数据填写一行。对应“项目”栏填写校名，对应“序号”栏填写该校的办学性质代号。即：地方人社部门办学的填写“</a:t>
          </a:r>
          <a:r>
            <a:rPr lang="en-US" cap="none" sz="1200" b="0" i="0" u="none" baseline="0">
              <a:solidFill>
                <a:srgbClr val="000000"/>
              </a:solidFill>
              <a:latin typeface="宋体"/>
              <a:ea typeface="宋体"/>
              <a:cs typeface="宋体"/>
            </a:rPr>
            <a:t>2”</a:t>
          </a:r>
          <a:r>
            <a:rPr lang="en-US" cap="none" sz="1200" b="0" i="0" u="none" baseline="0">
              <a:solidFill>
                <a:srgbClr val="000000"/>
              </a:solidFill>
              <a:latin typeface="宋体"/>
              <a:ea typeface="宋体"/>
              <a:cs typeface="宋体"/>
            </a:rPr>
            <a:t>，行业办学的填写“</a:t>
          </a:r>
          <a:r>
            <a:rPr lang="en-US" cap="none" sz="1200" b="0" i="0" u="none" baseline="0">
              <a:solidFill>
                <a:srgbClr val="000000"/>
              </a:solidFill>
              <a:latin typeface="宋体"/>
              <a:ea typeface="宋体"/>
              <a:cs typeface="宋体"/>
            </a:rPr>
            <a:t>3”</a:t>
          </a:r>
          <a:r>
            <a:rPr lang="en-US" cap="none" sz="1200" b="0" i="0" u="none" baseline="0">
              <a:solidFill>
                <a:srgbClr val="000000"/>
              </a:solidFill>
              <a:latin typeface="宋体"/>
              <a:ea typeface="宋体"/>
              <a:cs typeface="宋体"/>
            </a:rPr>
            <a:t>，企业办学的填写“</a:t>
          </a:r>
          <a:r>
            <a:rPr lang="en-US" cap="none" sz="1200" b="0" i="0" u="none" baseline="0">
              <a:solidFill>
                <a:srgbClr val="000000"/>
              </a:solidFill>
              <a:latin typeface="宋体"/>
              <a:ea typeface="宋体"/>
              <a:cs typeface="宋体"/>
            </a:rPr>
            <a:t>4”</a:t>
          </a:r>
          <a:r>
            <a:rPr lang="en-US" cap="none" sz="1200" b="0" i="0" u="none" baseline="0">
              <a:solidFill>
                <a:srgbClr val="000000"/>
              </a:solidFill>
              <a:latin typeface="宋体"/>
              <a:ea typeface="宋体"/>
              <a:cs typeface="宋体"/>
            </a:rPr>
            <a:t>，民办的填写“</a:t>
          </a:r>
          <a:r>
            <a:rPr lang="en-US" cap="none" sz="1200" b="0" i="0" u="none" baseline="0">
              <a:solidFill>
                <a:srgbClr val="000000"/>
              </a:solidFill>
              <a:latin typeface="宋体"/>
              <a:ea typeface="宋体"/>
              <a:cs typeface="宋体"/>
            </a:rPr>
            <a:t>5”</a:t>
          </a:r>
          <a:r>
            <a:rPr lang="en-US" cap="none" sz="1200" b="0" i="0" u="none" baseline="0">
              <a:solidFill>
                <a:srgbClr val="000000"/>
              </a:solidFill>
              <a:latin typeface="宋体"/>
              <a:ea typeface="宋体"/>
              <a:cs typeface="宋体"/>
            </a:rPr>
            <a:t>等；市局打印时可不用打印各校数据，但需报各校电子数据。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8.</a:t>
          </a:r>
          <a:r>
            <a:rPr lang="en-US" cap="none" sz="1200" b="0" i="0" u="none" baseline="0">
              <a:solidFill>
                <a:srgbClr val="000000"/>
              </a:solidFill>
              <a:latin typeface="宋体"/>
              <a:ea typeface="宋体"/>
              <a:cs typeface="宋体"/>
            </a:rPr>
            <a:t>各设区市局注意填报所属各校的联系人、手机号电子表的每校数据的右则，以便沟通核实数据。市局提供。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9.</a:t>
          </a:r>
          <a:r>
            <a:rPr lang="en-US" cap="none" sz="1200" b="0" i="0" u="none" baseline="0">
              <a:solidFill>
                <a:srgbClr val="000000"/>
              </a:solidFill>
              <a:latin typeface="宋体"/>
              <a:ea typeface="宋体"/>
              <a:cs typeface="宋体"/>
            </a:rPr>
            <a:t>为防止审核公式被破坏，本表使用</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工作表保护</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功能，保护密码为</a:t>
          </a:r>
          <a:r>
            <a:rPr lang="en-US" cap="none" sz="1200" b="0" i="0" u="none" baseline="0">
              <a:solidFill>
                <a:srgbClr val="000000"/>
              </a:solidFill>
              <a:latin typeface="宋体"/>
              <a:ea typeface="宋体"/>
              <a:cs typeface="宋体"/>
            </a:rPr>
            <a:t>“1”</a:t>
          </a:r>
          <a:r>
            <a:rPr lang="en-US" cap="none" sz="1200" b="0" i="0" u="none" baseline="0">
              <a:solidFill>
                <a:srgbClr val="000000"/>
              </a:solidFill>
              <a:latin typeface="宋体"/>
              <a:ea typeface="宋体"/>
              <a:cs typeface="宋体"/>
            </a:rPr>
            <a:t>，解开保护，可方便对应审核公式查看数据。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10.</a:t>
          </a:r>
          <a:r>
            <a:rPr lang="en-US" cap="none" sz="1200" b="0" i="0" u="none" baseline="0">
              <a:solidFill>
                <a:srgbClr val="000000"/>
              </a:solidFill>
              <a:latin typeface="宋体"/>
              <a:ea typeface="宋体"/>
              <a:cs typeface="宋体"/>
            </a:rPr>
            <a:t>在</a:t>
          </a:r>
          <a:r>
            <a:rPr lang="en-US" cap="none" sz="1200" b="0" i="0" u="none" baseline="0">
              <a:solidFill>
                <a:srgbClr val="000000"/>
              </a:solidFill>
              <a:latin typeface="宋体"/>
              <a:ea typeface="宋体"/>
              <a:cs typeface="宋体"/>
            </a:rPr>
            <a:t>25</a:t>
          </a:r>
          <a:r>
            <a:rPr lang="en-US" cap="none" sz="1200" b="0" i="0" u="none" baseline="0">
              <a:solidFill>
                <a:srgbClr val="000000"/>
              </a:solidFill>
              <a:latin typeface="宋体"/>
              <a:ea typeface="宋体"/>
              <a:cs typeface="宋体"/>
            </a:rPr>
            <a:t>行以下填写学校的数据后。</a:t>
          </a:r>
          <a:r>
            <a:rPr lang="en-US" cap="none" sz="1200" b="0" i="0" u="none" baseline="0">
              <a:solidFill>
                <a:srgbClr val="000000"/>
              </a:solidFill>
              <a:latin typeface="宋体"/>
              <a:ea typeface="宋体"/>
              <a:cs typeface="宋体"/>
            </a:rPr>
            <a:t>当前表格能自动汇总</a:t>
          </a:r>
          <a:r>
            <a:rPr lang="en-US" cap="none" sz="1200" b="0" i="0" u="none" baseline="0">
              <a:solidFill>
                <a:srgbClr val="000000"/>
              </a:solidFill>
              <a:latin typeface="宋体"/>
              <a:ea typeface="宋体"/>
              <a:cs typeface="宋体"/>
            </a:rPr>
            <a:t>15</a:t>
          </a:r>
          <a:r>
            <a:rPr lang="en-US" cap="none" sz="1200" b="0" i="0" u="none" baseline="0">
              <a:solidFill>
                <a:srgbClr val="000000"/>
              </a:solidFill>
              <a:latin typeface="宋体"/>
              <a:ea typeface="宋体"/>
              <a:cs typeface="宋体"/>
            </a:rPr>
            <a:t>所技工院校数据</a:t>
          </a:r>
          <a:r>
            <a:rPr lang="en-US" cap="none" sz="1200" b="0" i="0" u="none" baseline="0">
              <a:solidFill>
                <a:srgbClr val="000000"/>
              </a:solidFill>
              <a:latin typeface="宋体"/>
              <a:ea typeface="宋体"/>
              <a:cs typeface="宋体"/>
            </a:rPr>
            <a:t>至</a:t>
          </a:r>
          <a:r>
            <a:rPr lang="en-US" cap="none" sz="1200" b="0" i="0" u="none" baseline="0">
              <a:solidFill>
                <a:srgbClr val="000000"/>
              </a:solidFill>
              <a:latin typeface="宋体"/>
              <a:ea typeface="宋体"/>
              <a:cs typeface="宋体"/>
            </a:rPr>
            <a:t>1-7</a:t>
          </a:r>
          <a:r>
            <a:rPr lang="en-US" cap="none" sz="1200" b="0" i="0" u="none" baseline="0">
              <a:solidFill>
                <a:srgbClr val="000000"/>
              </a:solidFill>
              <a:latin typeface="宋体"/>
              <a:ea typeface="宋体"/>
              <a:cs typeface="宋体"/>
            </a:rPr>
            <a:t>行的</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总计、地方人社部门办、行业办</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其他</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各行，</a:t>
          </a:r>
          <a:r>
            <a:rPr lang="en-US" cap="none" sz="1200" b="0" i="0" u="none" baseline="0">
              <a:solidFill>
                <a:srgbClr val="000000"/>
              </a:solidFill>
              <a:latin typeface="宋体"/>
              <a:ea typeface="宋体"/>
              <a:cs typeface="宋体"/>
            </a:rPr>
            <a:t>8-10</a:t>
          </a:r>
          <a:r>
            <a:rPr lang="en-US" cap="none" sz="1200" b="0" i="0" u="none" baseline="0">
              <a:solidFill>
                <a:srgbClr val="000000"/>
              </a:solidFill>
              <a:latin typeface="宋体"/>
              <a:ea typeface="宋体"/>
              <a:cs typeface="宋体"/>
            </a:rPr>
            <a:t>行的</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技师学院、高级技工学校、技工学校</a:t>
          </a:r>
          <a:r>
            <a:rPr lang="en-US" cap="none" sz="1200" b="0" i="0" u="none" baseline="0">
              <a:solidFill>
                <a:srgbClr val="000000"/>
              </a:solidFill>
              <a:latin typeface="宋体"/>
              <a:ea typeface="宋体"/>
              <a:cs typeface="宋体"/>
            </a:rPr>
            <a:t>”</a:t>
          </a:r>
          <a:r>
            <a:rPr lang="en-US" cap="none" sz="1200" b="0" i="0" u="none" baseline="0">
              <a:solidFill>
                <a:srgbClr val="000000"/>
              </a:solidFill>
              <a:latin typeface="宋体"/>
              <a:ea typeface="宋体"/>
              <a:cs typeface="宋体"/>
            </a:rPr>
            <a:t>需手工填入汇总数据。若学校提供电子数据，可把学校报的电子表格复制，粘贴到本地级市的表的</a:t>
          </a:r>
          <a:r>
            <a:rPr lang="en-US" cap="none" sz="1200" b="0" i="0" u="none" baseline="0">
              <a:solidFill>
                <a:srgbClr val="000000"/>
              </a:solidFill>
              <a:latin typeface="宋体"/>
              <a:ea typeface="宋体"/>
              <a:cs typeface="宋体"/>
            </a:rPr>
            <a:t>25</a:t>
          </a:r>
          <a:r>
            <a:rPr lang="en-US" cap="none" sz="1200" b="0" i="0" u="none" baseline="0">
              <a:solidFill>
                <a:srgbClr val="000000"/>
              </a:solidFill>
              <a:latin typeface="宋体"/>
              <a:ea typeface="宋体"/>
              <a:cs typeface="宋体"/>
            </a:rPr>
            <a:t>行下方。
</a:t>
          </a:r>
          <a:r>
            <a:rPr lang="en-US" cap="none" sz="1200" b="0" i="0" u="none" baseline="0">
              <a:solidFill>
                <a:srgbClr val="000000"/>
              </a:solidFill>
              <a:latin typeface="宋体"/>
              <a:ea typeface="宋体"/>
              <a:cs typeface="宋体"/>
            </a:rPr>
            <a:t>若有粘贴错误行，请再次复制学校的报表数据，再粘贴，</a:t>
          </a:r>
          <a:r>
            <a:rPr lang="en-US" cap="none" sz="1200" b="0" i="0" u="none" baseline="0">
              <a:solidFill>
                <a:srgbClr val="000000"/>
              </a:solidFill>
              <a:latin typeface="宋体"/>
              <a:ea typeface="宋体"/>
              <a:cs typeface="宋体"/>
            </a:rPr>
            <a:t>或重新下载空表进行操作。</a:t>
          </a:r>
          <a:r>
            <a:rPr lang="en-US" cap="none" sz="1200" b="0" i="0" u="none" baseline="0">
              <a:solidFill>
                <a:srgbClr val="000000"/>
              </a:solidFill>
              <a:latin typeface="宋体"/>
              <a:ea typeface="宋体"/>
              <a:cs typeface="宋体"/>
            </a:rPr>
            <a:t>以防止造成汇总公式的自动调整而造成统计审核错误。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2\&#26412;&#22320;&#30913;&#30424;%20(d)\1999wtm\99&#20154;&#25165;&#36164;&#28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_0&#23398;&#26657;&#24120;&#35268;\&#24180;&#32479;&#35745;&#25253;&#34920;\2018&#24180;\&#37096;&#36890;&#30693;\&#23450;&#31295;-&#38468;&#20214;1&#12289;3&#65288;&#26412;&#304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ZYZS"/>
      <sheetName val="RCZY.2"/>
      <sheetName val="ZH"/>
      <sheetName val="SS"/>
      <sheetName val="BS"/>
      <sheetName val="SB"/>
      <sheetName val="JT"/>
      <sheetName val="GX"/>
      <sheetName val="XZ"/>
      <sheetName val="SZ"/>
      <sheetName val="SY"/>
      <sheetName val="XT"/>
      <sheetName val="计"/>
      <sheetName val="宁"/>
      <sheetName val="徐"/>
      <sheetName val="淮"/>
      <sheetName val="盐"/>
      <sheetName val="连"/>
      <sheetName val="宿"/>
      <sheetName val="泰"/>
      <sheetName val="扬"/>
      <sheetName val="通"/>
      <sheetName val="镇"/>
      <sheetName val="常"/>
      <sheetName val="锡"/>
      <sheetName val="苏"/>
      <sheetName val="99dd1"/>
      <sheetName val="G1"/>
      <sheetName val="G2"/>
      <sheetName val="R0.1"/>
      <sheetName val="R0.2"/>
      <sheetName val="HGRY"/>
      <sheetName val="R2-1"/>
      <sheetName val="R2-2"/>
      <sheetName val="R2-3"/>
      <sheetName val="R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填表说明"/>
      <sheetName val="附件1"/>
      <sheetName val="附件3民办OS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H32" sqref="H32"/>
    </sheetView>
  </sheetViews>
  <sheetFormatPr defaultColWidth="9.00390625" defaultRowHeight="14.25"/>
  <sheetData/>
  <sheetProtection password="CE28" sheet="1" objects="1"/>
  <printOptions/>
  <pageMargins left="0.75" right="0.75" top="1" bottom="1" header="0.5111111111111111" footer="0.5111111111111111"/>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CK42"/>
  <sheetViews>
    <sheetView showGridLines="0" zoomScale="85" zoomScaleNormal="85" workbookViewId="0" topLeftCell="A1">
      <pane xSplit="2" ySplit="11" topLeftCell="C12" activePane="bottomRight" state="frozen"/>
      <selection pane="bottomRight" activeCell="J13" sqref="J13"/>
    </sheetView>
  </sheetViews>
  <sheetFormatPr defaultColWidth="9.00390625" defaultRowHeight="14.25"/>
  <cols>
    <col min="1" max="1" width="13.625" style="1" customWidth="1"/>
    <col min="2" max="2" width="2.50390625" style="1" customWidth="1"/>
    <col min="3" max="3" width="3.125" style="1" customWidth="1"/>
    <col min="4" max="4" width="3.625" style="1" customWidth="1"/>
    <col min="5" max="5" width="4.375" style="1" customWidth="1"/>
    <col min="6" max="6" width="4.00390625" style="1" customWidth="1"/>
    <col min="7" max="7" width="5.25390625" style="1" customWidth="1"/>
    <col min="8" max="8" width="4.50390625" style="1" customWidth="1"/>
    <col min="9" max="9" width="4.875" style="1" customWidth="1"/>
    <col min="10" max="10" width="4.375" style="1" customWidth="1"/>
    <col min="11" max="12" width="5.125" style="1" customWidth="1"/>
    <col min="13" max="13" width="4.625" style="1" customWidth="1"/>
    <col min="14" max="15" width="4.75390625" style="1" customWidth="1"/>
    <col min="16" max="17" width="5.50390625" style="1" customWidth="1"/>
    <col min="18" max="18" width="4.00390625" style="1" customWidth="1"/>
    <col min="19" max="19" width="3.50390625" style="1" customWidth="1"/>
    <col min="20" max="20" width="3.75390625" style="1" customWidth="1"/>
    <col min="21" max="21" width="4.00390625" style="1" customWidth="1"/>
    <col min="22" max="22" width="4.125" style="1" customWidth="1"/>
    <col min="23" max="23" width="4.25390625" style="1" customWidth="1"/>
    <col min="24" max="24" width="4.125" style="1" customWidth="1"/>
    <col min="25" max="26" width="5.00390625" style="1" customWidth="1"/>
    <col min="27" max="27" width="6.625" style="1" customWidth="1"/>
    <col min="28" max="28" width="7.875" style="1" customWidth="1"/>
    <col min="29" max="29" width="7.00390625" style="1" customWidth="1"/>
    <col min="30" max="30" width="6.75390625" style="1" customWidth="1"/>
    <col min="31" max="31" width="3.50390625" style="2" customWidth="1"/>
    <col min="32" max="32" width="5.875" style="2" customWidth="1"/>
    <col min="33" max="33" width="5.00390625" style="2" customWidth="1"/>
    <col min="34" max="34" width="4.50390625" style="2" customWidth="1"/>
    <col min="35" max="35" width="6.75390625" style="2" customWidth="1"/>
    <col min="36" max="36" width="4.75390625" style="2" customWidth="1"/>
    <col min="37" max="37" width="6.125" style="2" customWidth="1"/>
    <col min="38" max="38" width="6.875" style="2" customWidth="1"/>
    <col min="39" max="39" width="5.75390625" style="2" customWidth="1"/>
    <col min="40" max="40" width="4.875" style="2" customWidth="1"/>
    <col min="41" max="41" width="5.25390625" style="2" customWidth="1"/>
    <col min="42" max="42" width="5.625" style="2" customWidth="1"/>
    <col min="43" max="43" width="6.00390625" style="2" customWidth="1"/>
    <col min="44" max="44" width="4.875" style="2" customWidth="1"/>
    <col min="45" max="45" width="3.75390625" style="2" customWidth="1"/>
    <col min="46" max="46" width="5.625" style="2" customWidth="1"/>
    <col min="47" max="47" width="5.375" style="2" customWidth="1"/>
    <col min="48" max="48" width="4.75390625" style="2" customWidth="1"/>
    <col min="49" max="49" width="3.75390625" style="2" customWidth="1"/>
    <col min="50" max="50" width="2.75390625" style="2" customWidth="1"/>
    <col min="51" max="51" width="5.75390625" style="2" customWidth="1"/>
    <col min="52" max="52" width="4.75390625" style="2" customWidth="1"/>
    <col min="53" max="53" width="4.25390625" style="2" customWidth="1"/>
    <col min="54" max="54" width="6.50390625" style="2" customWidth="1"/>
    <col min="55" max="55" width="5.375" style="2" customWidth="1"/>
    <col min="56" max="56" width="4.25390625" style="2" customWidth="1"/>
    <col min="57" max="57" width="4.875" style="2" customWidth="1"/>
    <col min="58" max="58" width="5.375" style="2" customWidth="1"/>
    <col min="59" max="59" width="5.875" style="2" customWidth="1"/>
    <col min="60" max="60" width="4.375" style="2" customWidth="1"/>
    <col min="61" max="61" width="5.875" style="2" customWidth="1"/>
    <col min="62" max="62" width="6.50390625" style="2" customWidth="1"/>
    <col min="63" max="63" width="5.25390625" style="2" customWidth="1"/>
    <col min="64" max="64" width="4.875" style="2" customWidth="1"/>
    <col min="65" max="65" width="6.125" style="2" customWidth="1"/>
    <col min="66" max="67" width="7.25390625" style="3" customWidth="1"/>
    <col min="68" max="73" width="5.25390625" style="4" customWidth="1"/>
    <col min="74" max="16384" width="9.00390625" style="1" customWidth="1"/>
  </cols>
  <sheetData>
    <row r="1" spans="1:89" ht="18.75" customHeight="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64"/>
      <c r="BO1" s="64"/>
      <c r="BP1" s="65"/>
      <c r="BQ1" s="65"/>
      <c r="BR1" s="65"/>
      <c r="BS1" s="65"/>
      <c r="BT1" s="65"/>
      <c r="BU1" s="65"/>
      <c r="BV1" s="74"/>
      <c r="CD1" s="74"/>
      <c r="CE1" s="74"/>
      <c r="CF1" s="74"/>
      <c r="CG1" s="74"/>
      <c r="CH1" s="74"/>
      <c r="CI1" s="74"/>
      <c r="CJ1" s="74"/>
      <c r="CK1" s="74"/>
    </row>
    <row r="2" spans="1:89" ht="12.75" customHeight="1" hidden="1">
      <c r="A2" s="5"/>
      <c r="B2" s="5"/>
      <c r="C2" s="5"/>
      <c r="D2" s="5"/>
      <c r="E2" s="5"/>
      <c r="F2" s="5"/>
      <c r="G2" s="5"/>
      <c r="H2" s="5"/>
      <c r="I2" s="5"/>
      <c r="J2" s="5"/>
      <c r="K2" s="5"/>
      <c r="L2" s="5"/>
      <c r="M2" s="5"/>
      <c r="N2" s="30"/>
      <c r="O2" s="30"/>
      <c r="P2" s="5"/>
      <c r="Q2" s="5"/>
      <c r="R2" s="5"/>
      <c r="S2" s="5"/>
      <c r="T2" s="5"/>
      <c r="U2" s="6" t="s">
        <v>1</v>
      </c>
      <c r="V2" s="5"/>
      <c r="W2" s="5"/>
      <c r="X2" s="5"/>
      <c r="Z2" s="5"/>
      <c r="AA2" s="30"/>
      <c r="AB2" s="30"/>
      <c r="AC2" s="5"/>
      <c r="AD2" s="5"/>
      <c r="AE2" s="40"/>
      <c r="AF2" s="40"/>
      <c r="AG2" s="40"/>
      <c r="AH2" s="40"/>
      <c r="AI2" s="40"/>
      <c r="AJ2" s="40"/>
      <c r="AK2" s="40"/>
      <c r="AL2" s="40"/>
      <c r="AM2" s="40"/>
      <c r="AN2" s="40"/>
      <c r="AO2" s="40"/>
      <c r="AP2" s="40"/>
      <c r="AQ2" s="50"/>
      <c r="AR2" s="40"/>
      <c r="AS2" s="40"/>
      <c r="AT2" s="40"/>
      <c r="AU2" s="40"/>
      <c r="AV2" s="40"/>
      <c r="AW2" s="40"/>
      <c r="AX2" s="40"/>
      <c r="AY2" s="40"/>
      <c r="AZ2" s="40"/>
      <c r="BA2" s="40"/>
      <c r="BB2" s="40"/>
      <c r="BC2" s="40"/>
      <c r="BD2" s="40"/>
      <c r="BE2" s="40"/>
      <c r="BF2" s="40"/>
      <c r="BH2" s="5"/>
      <c r="BI2" s="6" t="s">
        <v>1</v>
      </c>
      <c r="BJ2" s="30"/>
      <c r="BK2" s="5"/>
      <c r="BL2" s="5"/>
      <c r="BM2" s="40"/>
      <c r="BN2" s="64"/>
      <c r="BO2" s="64"/>
      <c r="BP2" s="65"/>
      <c r="BQ2" s="65"/>
      <c r="BR2" s="65"/>
      <c r="BS2" s="65"/>
      <c r="BT2" s="65"/>
      <c r="BU2" s="65"/>
      <c r="BV2" s="74"/>
      <c r="BW2" s="74"/>
      <c r="BX2" s="74"/>
      <c r="BY2" s="74"/>
      <c r="BZ2" s="74"/>
      <c r="CA2" s="74"/>
      <c r="CB2" s="74"/>
      <c r="CC2" s="74"/>
      <c r="CD2" s="74"/>
      <c r="CE2" s="74"/>
      <c r="CF2" s="74"/>
      <c r="CG2" s="74"/>
      <c r="CH2" s="74"/>
      <c r="CI2" s="74"/>
      <c r="CJ2" s="74"/>
      <c r="CK2" s="74"/>
    </row>
    <row r="3" spans="1:82" ht="12.75" customHeight="1" hidden="1">
      <c r="A3" s="5"/>
      <c r="B3" s="5"/>
      <c r="C3" s="5"/>
      <c r="D3" s="5"/>
      <c r="E3" s="5"/>
      <c r="F3" s="5"/>
      <c r="G3" s="5"/>
      <c r="H3" s="5"/>
      <c r="I3" s="5"/>
      <c r="J3" s="5"/>
      <c r="K3" s="5"/>
      <c r="L3" s="5"/>
      <c r="M3" s="5"/>
      <c r="N3" s="30"/>
      <c r="O3" s="30"/>
      <c r="P3" s="5"/>
      <c r="Q3" s="5"/>
      <c r="R3" s="5"/>
      <c r="S3" s="5"/>
      <c r="T3" s="5"/>
      <c r="U3" s="6" t="s">
        <v>2</v>
      </c>
      <c r="V3" s="5"/>
      <c r="W3" s="5"/>
      <c r="X3" s="5"/>
      <c r="Z3" s="5"/>
      <c r="AA3" s="30"/>
      <c r="AB3" s="30"/>
      <c r="AC3" s="5"/>
      <c r="AD3" s="5"/>
      <c r="AE3" s="40"/>
      <c r="AF3" s="40"/>
      <c r="AG3" s="40"/>
      <c r="AH3" s="40"/>
      <c r="AI3" s="40"/>
      <c r="AJ3" s="40"/>
      <c r="AK3" s="40"/>
      <c r="AL3" s="40"/>
      <c r="AM3" s="40"/>
      <c r="AN3" s="40"/>
      <c r="AO3" s="40"/>
      <c r="AP3" s="40"/>
      <c r="AQ3" s="50"/>
      <c r="AR3" s="40"/>
      <c r="AS3" s="40"/>
      <c r="AT3" s="40"/>
      <c r="AU3" s="40"/>
      <c r="AV3" s="40"/>
      <c r="AW3" s="40"/>
      <c r="AX3" s="40"/>
      <c r="AY3" s="40"/>
      <c r="AZ3" s="40"/>
      <c r="BA3" s="40"/>
      <c r="BB3" s="40"/>
      <c r="BC3" s="40"/>
      <c r="BD3" s="40"/>
      <c r="BE3" s="40"/>
      <c r="BF3" s="40"/>
      <c r="BH3" s="5"/>
      <c r="BI3" s="6" t="s">
        <v>2</v>
      </c>
      <c r="BJ3" s="30"/>
      <c r="BK3" s="5"/>
      <c r="BL3" s="5"/>
      <c r="BM3" s="40"/>
      <c r="BN3" s="64"/>
      <c r="BO3" s="64"/>
      <c r="BP3" s="65"/>
      <c r="BQ3" s="65"/>
      <c r="BR3" s="65"/>
      <c r="BS3" s="65"/>
      <c r="BT3" s="65"/>
      <c r="BU3" s="65"/>
      <c r="BV3" s="74"/>
      <c r="BW3" s="74"/>
      <c r="BX3" s="74"/>
      <c r="BY3" s="74"/>
      <c r="BZ3" s="74"/>
      <c r="CA3" s="74"/>
      <c r="CB3" s="74"/>
      <c r="CC3" s="74"/>
      <c r="CD3" s="74"/>
    </row>
    <row r="4" spans="1:89" ht="11.25" customHeight="1" hidden="1">
      <c r="A4" s="5"/>
      <c r="B4" s="5"/>
      <c r="C4" s="5"/>
      <c r="D4" s="5"/>
      <c r="E4" s="5"/>
      <c r="F4" s="5"/>
      <c r="G4" s="5"/>
      <c r="H4" s="5"/>
      <c r="I4" s="5"/>
      <c r="J4" s="5"/>
      <c r="K4" s="5"/>
      <c r="L4" s="5"/>
      <c r="M4" s="30"/>
      <c r="N4" s="30"/>
      <c r="O4" s="30"/>
      <c r="P4" s="5"/>
      <c r="Q4" s="5"/>
      <c r="R4" s="5"/>
      <c r="S4" s="5"/>
      <c r="T4" s="5"/>
      <c r="U4" s="6" t="s">
        <v>3</v>
      </c>
      <c r="V4" s="5"/>
      <c r="W4" s="5"/>
      <c r="X4" s="5"/>
      <c r="Z4" s="5"/>
      <c r="AA4" s="30"/>
      <c r="AB4" s="30"/>
      <c r="AC4" s="5"/>
      <c r="AD4" s="5"/>
      <c r="AE4" s="40"/>
      <c r="AF4" s="40"/>
      <c r="AG4" s="40"/>
      <c r="AH4" s="40"/>
      <c r="AI4" s="40"/>
      <c r="AJ4" s="40"/>
      <c r="AK4" s="40"/>
      <c r="AL4" s="40"/>
      <c r="AM4" s="40"/>
      <c r="AN4" s="50"/>
      <c r="AO4" s="40"/>
      <c r="AP4" s="40"/>
      <c r="AQ4" s="50"/>
      <c r="AR4" s="40"/>
      <c r="AS4" s="40"/>
      <c r="AT4" s="40"/>
      <c r="AU4" s="40"/>
      <c r="AV4" s="40"/>
      <c r="AW4" s="40"/>
      <c r="AX4" s="40"/>
      <c r="AY4" s="40"/>
      <c r="AZ4" s="40"/>
      <c r="BA4" s="40"/>
      <c r="BB4" s="40"/>
      <c r="BC4" s="40"/>
      <c r="BD4" s="40"/>
      <c r="BE4" s="40"/>
      <c r="BF4" s="40"/>
      <c r="BH4" s="5"/>
      <c r="BI4" s="6" t="s">
        <v>3</v>
      </c>
      <c r="BJ4" s="30"/>
      <c r="BK4" s="5"/>
      <c r="BL4" s="5"/>
      <c r="BM4" s="40"/>
      <c r="BN4" s="64"/>
      <c r="BO4" s="64"/>
      <c r="BP4" s="65"/>
      <c r="BQ4" s="65"/>
      <c r="BR4" s="65"/>
      <c r="BS4" s="65"/>
      <c r="BT4" s="65"/>
      <c r="BU4" s="65"/>
      <c r="BV4" s="74"/>
      <c r="BW4" s="74"/>
      <c r="BX4" s="74"/>
      <c r="BY4" s="74"/>
      <c r="BZ4" s="74"/>
      <c r="CA4" s="74"/>
      <c r="CB4" s="74"/>
      <c r="CC4" s="74"/>
      <c r="CD4" s="74"/>
      <c r="CE4" s="74"/>
      <c r="CF4" s="74"/>
      <c r="CG4" s="74"/>
      <c r="CH4" s="74"/>
      <c r="CI4" s="74"/>
      <c r="CJ4" s="74"/>
      <c r="CK4" s="74"/>
    </row>
    <row r="5" spans="1:89" ht="12.75" customHeight="1" hidden="1">
      <c r="A5" s="5"/>
      <c r="B5" s="5"/>
      <c r="C5" s="5"/>
      <c r="D5" s="5"/>
      <c r="E5" s="5"/>
      <c r="F5" s="5"/>
      <c r="G5" s="5"/>
      <c r="H5" s="5"/>
      <c r="I5" s="5"/>
      <c r="J5" s="5"/>
      <c r="K5" s="5"/>
      <c r="L5" s="5"/>
      <c r="M5" s="30"/>
      <c r="N5" s="30"/>
      <c r="O5" s="30"/>
      <c r="P5" s="5"/>
      <c r="Q5" s="5"/>
      <c r="R5" s="5"/>
      <c r="S5" s="5"/>
      <c r="T5" s="5"/>
      <c r="U5" s="6" t="s">
        <v>4</v>
      </c>
      <c r="V5" s="5"/>
      <c r="W5" s="5"/>
      <c r="X5" s="5"/>
      <c r="Z5" s="5"/>
      <c r="AA5" s="30"/>
      <c r="AB5" s="30"/>
      <c r="AC5" s="5"/>
      <c r="AD5" s="5"/>
      <c r="AE5" s="40"/>
      <c r="AF5" s="40"/>
      <c r="AG5" s="40"/>
      <c r="AH5" s="40"/>
      <c r="AI5" s="40"/>
      <c r="AJ5" s="40"/>
      <c r="AK5" s="40"/>
      <c r="AL5" s="40"/>
      <c r="AM5" s="40"/>
      <c r="AN5" s="50"/>
      <c r="AO5" s="40"/>
      <c r="AP5" s="40"/>
      <c r="AQ5" s="50"/>
      <c r="AR5" s="40"/>
      <c r="AS5" s="40"/>
      <c r="AT5" s="40"/>
      <c r="AU5" s="40"/>
      <c r="AV5" s="40"/>
      <c r="AW5" s="40"/>
      <c r="AX5" s="40"/>
      <c r="AY5" s="40"/>
      <c r="AZ5" s="40"/>
      <c r="BA5" s="40"/>
      <c r="BB5" s="40"/>
      <c r="BC5" s="40"/>
      <c r="BD5" s="40"/>
      <c r="BE5" s="40"/>
      <c r="BF5" s="40"/>
      <c r="BH5" s="5"/>
      <c r="BI5" s="6" t="s">
        <v>4</v>
      </c>
      <c r="BJ5" s="30"/>
      <c r="BK5" s="5"/>
      <c r="BL5" s="5"/>
      <c r="BM5" s="40"/>
      <c r="BN5" s="64"/>
      <c r="BO5" s="64"/>
      <c r="BP5" s="65"/>
      <c r="BQ5" s="65"/>
      <c r="BR5" s="65"/>
      <c r="BS5" s="65"/>
      <c r="BT5" s="65"/>
      <c r="BU5" s="65"/>
      <c r="BV5" s="74"/>
      <c r="BW5" s="74"/>
      <c r="BX5" s="74"/>
      <c r="BY5" s="74"/>
      <c r="BZ5" s="74"/>
      <c r="CA5" s="74"/>
      <c r="CB5" s="74"/>
      <c r="CC5" s="74"/>
      <c r="CD5" s="74"/>
      <c r="CE5" s="74"/>
      <c r="CF5" s="74"/>
      <c r="CG5" s="74"/>
      <c r="CH5" s="74"/>
      <c r="CI5" s="74"/>
      <c r="CJ5" s="74"/>
      <c r="CK5" s="74"/>
    </row>
    <row r="6" spans="1:89" ht="12.75" customHeight="1">
      <c r="A6" s="5"/>
      <c r="B6" s="5"/>
      <c r="C6" s="5"/>
      <c r="D6" s="5"/>
      <c r="E6" s="5"/>
      <c r="F6" s="5"/>
      <c r="G6" s="5"/>
      <c r="H6" s="5"/>
      <c r="I6" s="5"/>
      <c r="J6" s="5"/>
      <c r="K6" s="5"/>
      <c r="L6" s="5"/>
      <c r="M6" s="30"/>
      <c r="N6" s="30"/>
      <c r="O6" s="30"/>
      <c r="P6" s="5"/>
      <c r="Q6" s="5"/>
      <c r="R6" s="5"/>
      <c r="S6" s="5"/>
      <c r="T6" s="5"/>
      <c r="U6" s="6"/>
      <c r="V6" s="5"/>
      <c r="W6" s="5"/>
      <c r="X6" s="5"/>
      <c r="Z6" s="5"/>
      <c r="AA6" s="30"/>
      <c r="AB6" s="30"/>
      <c r="AC6" s="5"/>
      <c r="AD6" s="5"/>
      <c r="AE6" s="40"/>
      <c r="AF6" s="40"/>
      <c r="AG6" s="40"/>
      <c r="AH6" s="40"/>
      <c r="AI6" s="40"/>
      <c r="AJ6" s="40"/>
      <c r="AK6" s="40"/>
      <c r="AL6" s="40"/>
      <c r="AM6" s="40"/>
      <c r="AN6" s="50"/>
      <c r="AO6" s="40"/>
      <c r="AP6" s="40"/>
      <c r="AQ6" s="50"/>
      <c r="AR6" s="40"/>
      <c r="AS6" s="40"/>
      <c r="AT6" s="40"/>
      <c r="AU6" s="40"/>
      <c r="AV6" s="40"/>
      <c r="AW6" s="40"/>
      <c r="AX6" s="40"/>
      <c r="AY6" s="40"/>
      <c r="AZ6" s="40"/>
      <c r="BA6" s="40"/>
      <c r="BB6" s="40"/>
      <c r="BC6" s="40"/>
      <c r="BD6" s="40"/>
      <c r="BE6" s="40"/>
      <c r="BF6" s="40"/>
      <c r="BH6" s="5"/>
      <c r="BI6" s="6"/>
      <c r="BJ6" s="30"/>
      <c r="BK6" s="5"/>
      <c r="BL6" s="5"/>
      <c r="BM6" s="40"/>
      <c r="BN6" s="64"/>
      <c r="BO6" s="64"/>
      <c r="BP6" s="65"/>
      <c r="BQ6" s="65"/>
      <c r="BR6" s="65"/>
      <c r="BS6" s="65"/>
      <c r="BT6" s="65"/>
      <c r="BU6" s="65"/>
      <c r="BV6" s="74"/>
      <c r="BW6" s="74"/>
      <c r="BX6" s="74"/>
      <c r="BY6" s="74"/>
      <c r="BZ6" s="74"/>
      <c r="CA6" s="74"/>
      <c r="CB6" s="74"/>
      <c r="CC6" s="74"/>
      <c r="CD6" s="74"/>
      <c r="CE6" s="74"/>
      <c r="CF6" s="74"/>
      <c r="CG6" s="74"/>
      <c r="CH6" s="74"/>
      <c r="CI6" s="74"/>
      <c r="CJ6" s="74"/>
      <c r="CK6" s="74"/>
    </row>
    <row r="7" spans="1:89" ht="33" customHeight="1">
      <c r="A7" s="6" t="s">
        <v>5</v>
      </c>
      <c r="B7" s="7"/>
      <c r="C7" s="8"/>
      <c r="D7" s="8"/>
      <c r="E7" s="8"/>
      <c r="F7" s="8"/>
      <c r="G7" s="8"/>
      <c r="H7" s="9"/>
      <c r="I7" s="9"/>
      <c r="J7" s="9"/>
      <c r="K7" s="8"/>
      <c r="L7" s="8"/>
      <c r="M7" s="8"/>
      <c r="N7" s="31" t="s">
        <v>6</v>
      </c>
      <c r="O7" s="8"/>
      <c r="P7" s="8"/>
      <c r="Q7" s="8"/>
      <c r="R7" s="8"/>
      <c r="S7" s="8"/>
      <c r="T7" s="38" t="s">
        <v>7</v>
      </c>
      <c r="U7" s="38"/>
      <c r="V7" s="38"/>
      <c r="W7" s="38"/>
      <c r="X7" s="38"/>
      <c r="Y7" s="38"/>
      <c r="Z7" s="38"/>
      <c r="AA7" s="8"/>
      <c r="AB7" s="8"/>
      <c r="AC7" s="8"/>
      <c r="AD7" s="8"/>
      <c r="AE7" s="41"/>
      <c r="AF7" s="41"/>
      <c r="AG7" s="41"/>
      <c r="AH7" s="41"/>
      <c r="AI7" s="51" t="s">
        <v>8</v>
      </c>
      <c r="AJ7" s="41"/>
      <c r="AK7" s="41"/>
      <c r="AL7" s="51"/>
      <c r="AM7" s="41"/>
      <c r="AN7" s="41"/>
      <c r="AO7" s="57" t="s">
        <v>7</v>
      </c>
      <c r="AP7" s="57"/>
      <c r="AQ7" s="57"/>
      <c r="AR7" s="57"/>
      <c r="AS7" s="57"/>
      <c r="AT7" s="57"/>
      <c r="AU7" s="41"/>
      <c r="AV7" s="41"/>
      <c r="AW7" s="41"/>
      <c r="AX7" s="41"/>
      <c r="AY7" s="41"/>
      <c r="AZ7" s="41"/>
      <c r="BA7" s="41"/>
      <c r="BB7" s="41" t="s">
        <v>8</v>
      </c>
      <c r="BC7" s="41"/>
      <c r="BD7" s="41"/>
      <c r="BE7" s="41"/>
      <c r="BF7" s="41"/>
      <c r="BH7" s="61"/>
      <c r="BI7" s="62" t="s">
        <v>7</v>
      </c>
      <c r="BJ7" s="62"/>
      <c r="BK7" s="62"/>
      <c r="BL7" s="62"/>
      <c r="BM7" s="62"/>
      <c r="BN7" s="66"/>
      <c r="BO7" s="66"/>
      <c r="BP7" s="67"/>
      <c r="BQ7" s="67"/>
      <c r="BR7" s="67"/>
      <c r="BS7" s="67"/>
      <c r="BT7" s="67"/>
      <c r="BU7" s="67"/>
      <c r="BV7" s="75"/>
      <c r="BW7" s="75"/>
      <c r="BX7" s="75"/>
      <c r="BY7" s="75"/>
      <c r="BZ7" s="75"/>
      <c r="CA7" s="75"/>
      <c r="CB7" s="75"/>
      <c r="CC7" s="75"/>
      <c r="CD7" s="75"/>
      <c r="CE7" s="75"/>
      <c r="CF7" s="75"/>
      <c r="CG7" s="75"/>
      <c r="CH7" s="75"/>
      <c r="CI7" s="75"/>
      <c r="CJ7" s="75"/>
      <c r="CK7" s="75"/>
    </row>
    <row r="8" spans="1:89" ht="15" customHeight="1">
      <c r="A8" s="10" t="s">
        <v>9</v>
      </c>
      <c r="B8" s="11" t="s">
        <v>10</v>
      </c>
      <c r="C8" s="12"/>
      <c r="D8" s="12"/>
      <c r="E8" s="12"/>
      <c r="F8" s="12"/>
      <c r="G8" s="13"/>
      <c r="H8" s="13"/>
      <c r="I8" s="13"/>
      <c r="J8" s="13"/>
      <c r="K8" s="13"/>
      <c r="L8" s="13"/>
      <c r="M8" s="13"/>
      <c r="N8" s="13"/>
      <c r="O8" s="13"/>
      <c r="P8" s="13"/>
      <c r="Q8" s="13"/>
      <c r="R8" s="13"/>
      <c r="S8" s="13"/>
      <c r="T8" s="13"/>
      <c r="U8" s="13"/>
      <c r="V8" s="13"/>
      <c r="W8" s="13"/>
      <c r="X8" s="12"/>
      <c r="Y8" s="12"/>
      <c r="Z8" s="12"/>
      <c r="AA8" s="42"/>
      <c r="AB8" s="42"/>
      <c r="AC8" s="42"/>
      <c r="AD8" s="12"/>
      <c r="AE8" s="43" t="s">
        <v>11</v>
      </c>
      <c r="AF8" s="44"/>
      <c r="AG8" s="44"/>
      <c r="AH8" s="44"/>
      <c r="AI8" s="52"/>
      <c r="AJ8" s="53"/>
      <c r="AK8" s="54"/>
      <c r="AL8" s="54"/>
      <c r="AM8" s="54"/>
      <c r="AN8" s="54"/>
      <c r="AO8" s="58"/>
      <c r="AP8" s="59"/>
      <c r="AQ8" s="54"/>
      <c r="AR8" s="54"/>
      <c r="AS8" s="54"/>
      <c r="AT8" s="54"/>
      <c r="AU8" s="54"/>
      <c r="AV8" s="54"/>
      <c r="AW8" s="54"/>
      <c r="AX8" s="54"/>
      <c r="AY8" s="54"/>
      <c r="AZ8" s="54"/>
      <c r="BA8" s="54"/>
      <c r="BB8" s="44"/>
      <c r="BC8" s="44"/>
      <c r="BD8" s="44"/>
      <c r="BE8" s="44"/>
      <c r="BF8" s="44"/>
      <c r="BG8" s="44"/>
      <c r="BH8" s="44"/>
      <c r="BI8" s="52"/>
      <c r="BJ8" s="52"/>
      <c r="BK8" s="52"/>
      <c r="BL8" s="52"/>
      <c r="BM8" s="68"/>
      <c r="BN8" s="66"/>
      <c r="BO8" s="66"/>
      <c r="BP8" s="67"/>
      <c r="BQ8" s="67"/>
      <c r="BR8" s="67"/>
      <c r="BS8" s="67"/>
      <c r="BT8" s="67"/>
      <c r="BU8" s="67"/>
      <c r="BV8" s="75"/>
      <c r="BW8" s="75"/>
      <c r="BX8" s="75"/>
      <c r="BY8" s="75"/>
      <c r="BZ8" s="75"/>
      <c r="CA8" s="75"/>
      <c r="CB8" s="75"/>
      <c r="CC8" s="75"/>
      <c r="CD8" s="75"/>
      <c r="CE8" s="75"/>
      <c r="CF8" s="75"/>
      <c r="CG8" s="75"/>
      <c r="CH8" s="75"/>
      <c r="CI8" s="75"/>
      <c r="CJ8" s="75"/>
      <c r="CK8" s="75"/>
    </row>
    <row r="9" spans="1:89" ht="14.25">
      <c r="A9" s="14"/>
      <c r="B9" s="15"/>
      <c r="C9" s="16" t="s">
        <v>12</v>
      </c>
      <c r="D9" s="17" t="s">
        <v>13</v>
      </c>
      <c r="E9" s="17" t="s">
        <v>14</v>
      </c>
      <c r="F9" s="17" t="s">
        <v>15</v>
      </c>
      <c r="G9" s="16" t="s">
        <v>16</v>
      </c>
      <c r="H9" s="17" t="s">
        <v>17</v>
      </c>
      <c r="I9" s="17" t="s">
        <v>18</v>
      </c>
      <c r="J9" s="32" t="s">
        <v>19</v>
      </c>
      <c r="K9" s="33"/>
      <c r="L9" s="34"/>
      <c r="M9" s="35"/>
      <c r="N9" s="35"/>
      <c r="O9" s="35"/>
      <c r="P9" s="32"/>
      <c r="Q9" s="32"/>
      <c r="R9" s="32"/>
      <c r="S9" s="32"/>
      <c r="T9" s="32"/>
      <c r="U9" s="32"/>
      <c r="V9" s="32"/>
      <c r="W9" s="17" t="s">
        <v>20</v>
      </c>
      <c r="X9" s="16" t="s">
        <v>21</v>
      </c>
      <c r="Y9" s="17" t="s">
        <v>22</v>
      </c>
      <c r="Z9" s="17" t="s">
        <v>23</v>
      </c>
      <c r="AA9" s="16" t="s">
        <v>24</v>
      </c>
      <c r="AB9" s="17" t="s">
        <v>25</v>
      </c>
      <c r="AC9" s="17" t="s">
        <v>26</v>
      </c>
      <c r="AD9" s="17" t="s">
        <v>27</v>
      </c>
      <c r="AE9" s="45"/>
      <c r="AF9" s="46" t="s">
        <v>28</v>
      </c>
      <c r="AG9" s="55" t="s">
        <v>29</v>
      </c>
      <c r="AH9" s="55" t="s">
        <v>30</v>
      </c>
      <c r="AI9" s="55" t="s">
        <v>31</v>
      </c>
      <c r="AJ9" s="56" t="s">
        <v>32</v>
      </c>
      <c r="AK9" s="46" t="s">
        <v>33</v>
      </c>
      <c r="AL9" s="55" t="s">
        <v>34</v>
      </c>
      <c r="AM9" s="55" t="s">
        <v>29</v>
      </c>
      <c r="AN9" s="55" t="s">
        <v>30</v>
      </c>
      <c r="AO9" s="55" t="s">
        <v>31</v>
      </c>
      <c r="AP9" s="56" t="s">
        <v>32</v>
      </c>
      <c r="AQ9" s="46" t="s">
        <v>35</v>
      </c>
      <c r="AR9" s="55" t="s">
        <v>36</v>
      </c>
      <c r="AS9" s="55" t="s">
        <v>37</v>
      </c>
      <c r="AT9" s="55" t="s">
        <v>38</v>
      </c>
      <c r="AU9" s="60" t="s">
        <v>39</v>
      </c>
      <c r="AV9" s="60"/>
      <c r="AW9" s="60"/>
      <c r="AX9" s="60"/>
      <c r="AY9" s="46" t="s">
        <v>40</v>
      </c>
      <c r="AZ9" s="55" t="s">
        <v>29</v>
      </c>
      <c r="BA9" s="55" t="s">
        <v>30</v>
      </c>
      <c r="BB9" s="46" t="s">
        <v>41</v>
      </c>
      <c r="BC9" s="55" t="s">
        <v>17</v>
      </c>
      <c r="BD9" s="60" t="s">
        <v>42</v>
      </c>
      <c r="BE9" s="60"/>
      <c r="BF9" s="60"/>
      <c r="BG9" s="60"/>
      <c r="BH9" s="60"/>
      <c r="BI9" s="46" t="s">
        <v>43</v>
      </c>
      <c r="BJ9" s="63" t="s">
        <v>39</v>
      </c>
      <c r="BK9" s="63"/>
      <c r="BL9" s="63"/>
      <c r="BM9" s="69"/>
      <c r="BN9" s="66"/>
      <c r="BO9" s="66"/>
      <c r="BP9" s="67"/>
      <c r="BQ9" s="67"/>
      <c r="BR9" s="67"/>
      <c r="BS9" s="67"/>
      <c r="BT9" s="67"/>
      <c r="BU9" s="67"/>
      <c r="BV9" s="76"/>
      <c r="BW9" s="77" t="s">
        <v>44</v>
      </c>
      <c r="BX9" s="77"/>
      <c r="BY9" s="77"/>
      <c r="BZ9" s="77"/>
      <c r="CA9" s="77"/>
      <c r="CB9" s="77"/>
      <c r="CC9" s="77"/>
      <c r="CD9" s="82" t="s">
        <v>45</v>
      </c>
      <c r="CE9" s="82"/>
      <c r="CF9" s="82"/>
      <c r="CG9" s="82"/>
      <c r="CH9" s="82"/>
      <c r="CI9" s="82"/>
      <c r="CJ9" s="82"/>
      <c r="CK9" s="82"/>
    </row>
    <row r="10" spans="1:89" ht="150" customHeight="1">
      <c r="A10" s="14"/>
      <c r="B10" s="15"/>
      <c r="C10" s="15"/>
      <c r="D10" s="17"/>
      <c r="E10" s="17"/>
      <c r="F10" s="17"/>
      <c r="G10" s="17"/>
      <c r="H10" s="17"/>
      <c r="I10" s="17"/>
      <c r="J10" s="36"/>
      <c r="K10" s="16" t="s">
        <v>22</v>
      </c>
      <c r="L10" s="37" t="s">
        <v>46</v>
      </c>
      <c r="M10" s="17" t="s">
        <v>47</v>
      </c>
      <c r="N10" s="17" t="s">
        <v>48</v>
      </c>
      <c r="O10" s="17" t="s">
        <v>49</v>
      </c>
      <c r="P10" s="16" t="s">
        <v>23</v>
      </c>
      <c r="Q10" s="17" t="s">
        <v>50</v>
      </c>
      <c r="R10" s="17" t="s">
        <v>51</v>
      </c>
      <c r="S10" s="17" t="s">
        <v>52</v>
      </c>
      <c r="T10" s="17" t="s">
        <v>53</v>
      </c>
      <c r="U10" s="17" t="s">
        <v>54</v>
      </c>
      <c r="V10" s="39" t="s">
        <v>19</v>
      </c>
      <c r="W10" s="17"/>
      <c r="X10" s="17"/>
      <c r="Y10" s="17"/>
      <c r="Z10" s="17"/>
      <c r="AA10" s="17"/>
      <c r="AB10" s="17"/>
      <c r="AC10" s="17"/>
      <c r="AD10" s="17"/>
      <c r="AE10" s="47"/>
      <c r="AF10" s="46"/>
      <c r="AG10" s="46"/>
      <c r="AH10" s="46"/>
      <c r="AI10" s="46"/>
      <c r="AJ10" s="46"/>
      <c r="AK10" s="46"/>
      <c r="AL10" s="46"/>
      <c r="AM10" s="46"/>
      <c r="AN10" s="46"/>
      <c r="AO10" s="46"/>
      <c r="AP10" s="46"/>
      <c r="AQ10" s="46"/>
      <c r="AR10" s="46"/>
      <c r="AS10" s="46"/>
      <c r="AT10" s="55"/>
      <c r="AU10" s="55" t="s">
        <v>55</v>
      </c>
      <c r="AV10" s="55" t="s">
        <v>56</v>
      </c>
      <c r="AW10" s="55" t="s">
        <v>57</v>
      </c>
      <c r="AX10" s="55" t="s">
        <v>58</v>
      </c>
      <c r="AY10" s="46"/>
      <c r="AZ10" s="46"/>
      <c r="BA10" s="46"/>
      <c r="BB10" s="46"/>
      <c r="BC10" s="46"/>
      <c r="BD10" s="55" t="s">
        <v>59</v>
      </c>
      <c r="BE10" s="55" t="s">
        <v>60</v>
      </c>
      <c r="BF10" s="55" t="s">
        <v>32</v>
      </c>
      <c r="BG10" s="55" t="s">
        <v>61</v>
      </c>
      <c r="BH10" s="55" t="s">
        <v>62</v>
      </c>
      <c r="BI10" s="46"/>
      <c r="BJ10" s="55" t="s">
        <v>63</v>
      </c>
      <c r="BK10" s="55" t="s">
        <v>55</v>
      </c>
      <c r="BL10" s="55" t="s">
        <v>56</v>
      </c>
      <c r="BM10" s="69" t="s">
        <v>64</v>
      </c>
      <c r="BN10" s="66" t="s">
        <v>65</v>
      </c>
      <c r="BO10" s="66" t="s">
        <v>66</v>
      </c>
      <c r="BP10" s="67" t="s">
        <v>67</v>
      </c>
      <c r="BQ10" s="67" t="s">
        <v>68</v>
      </c>
      <c r="BR10" s="67" t="s">
        <v>69</v>
      </c>
      <c r="BS10" s="67" t="s">
        <v>70</v>
      </c>
      <c r="BT10" s="67" t="s">
        <v>71</v>
      </c>
      <c r="BU10" s="67" t="s">
        <v>72</v>
      </c>
      <c r="BV10" s="76" t="s">
        <v>73</v>
      </c>
      <c r="BW10" s="75" t="s">
        <v>74</v>
      </c>
      <c r="BX10" s="78" t="s">
        <v>75</v>
      </c>
      <c r="BY10" s="78" t="s">
        <v>76</v>
      </c>
      <c r="BZ10" s="78" t="s">
        <v>77</v>
      </c>
      <c r="CA10" s="78" t="s">
        <v>78</v>
      </c>
      <c r="CB10" s="78" t="s">
        <v>79</v>
      </c>
      <c r="CC10" s="78" t="s">
        <v>80</v>
      </c>
      <c r="CD10" s="83" t="s">
        <v>81</v>
      </c>
      <c r="CE10" s="78" t="s">
        <v>82</v>
      </c>
      <c r="CF10" s="78" t="s">
        <v>83</v>
      </c>
      <c r="CG10" s="84" t="s">
        <v>84</v>
      </c>
      <c r="CH10" s="84" t="s">
        <v>85</v>
      </c>
      <c r="CI10" s="78" t="s">
        <v>86</v>
      </c>
      <c r="CJ10" s="78" t="s">
        <v>87</v>
      </c>
      <c r="CK10" s="78" t="s">
        <v>88</v>
      </c>
    </row>
    <row r="11" spans="1:89" ht="14.25">
      <c r="A11" s="18" t="s">
        <v>89</v>
      </c>
      <c r="B11" s="19" t="s">
        <v>90</v>
      </c>
      <c r="C11" s="19">
        <v>1</v>
      </c>
      <c r="D11" s="19">
        <v>2</v>
      </c>
      <c r="E11" s="19">
        <v>3</v>
      </c>
      <c r="F11" s="19">
        <v>4</v>
      </c>
      <c r="G11" s="19">
        <v>5</v>
      </c>
      <c r="H11" s="19">
        <v>6</v>
      </c>
      <c r="I11" s="19">
        <v>7</v>
      </c>
      <c r="J11" s="19">
        <v>8</v>
      </c>
      <c r="K11" s="19">
        <v>9</v>
      </c>
      <c r="L11" s="19">
        <v>10</v>
      </c>
      <c r="M11" s="19">
        <v>11</v>
      </c>
      <c r="N11" s="19">
        <v>12</v>
      </c>
      <c r="O11" s="19">
        <v>13</v>
      </c>
      <c r="P11" s="19">
        <v>14</v>
      </c>
      <c r="Q11" s="19">
        <v>15</v>
      </c>
      <c r="R11" s="19">
        <v>16</v>
      </c>
      <c r="S11" s="19">
        <v>17</v>
      </c>
      <c r="T11" s="19">
        <v>18</v>
      </c>
      <c r="U11" s="19">
        <v>19</v>
      </c>
      <c r="V11" s="19">
        <v>20</v>
      </c>
      <c r="W11" s="19">
        <v>21</v>
      </c>
      <c r="X11" s="19">
        <v>22</v>
      </c>
      <c r="Y11" s="19">
        <v>23</v>
      </c>
      <c r="Z11" s="19">
        <v>24</v>
      </c>
      <c r="AA11" s="19">
        <v>25</v>
      </c>
      <c r="AB11" s="19">
        <v>26</v>
      </c>
      <c r="AC11" s="19">
        <v>27</v>
      </c>
      <c r="AD11" s="19">
        <v>28</v>
      </c>
      <c r="AE11" s="19">
        <v>29</v>
      </c>
      <c r="AF11" s="19">
        <v>30</v>
      </c>
      <c r="AG11" s="19">
        <v>31</v>
      </c>
      <c r="AH11" s="19">
        <v>32</v>
      </c>
      <c r="AI11" s="19">
        <v>33</v>
      </c>
      <c r="AJ11" s="19">
        <v>34</v>
      </c>
      <c r="AK11" s="19">
        <v>35</v>
      </c>
      <c r="AL11" s="19">
        <v>36</v>
      </c>
      <c r="AM11" s="19">
        <v>37</v>
      </c>
      <c r="AN11" s="19">
        <v>38</v>
      </c>
      <c r="AO11" s="19">
        <v>39</v>
      </c>
      <c r="AP11" s="19">
        <v>40</v>
      </c>
      <c r="AQ11" s="19">
        <v>41</v>
      </c>
      <c r="AR11" s="19">
        <v>42</v>
      </c>
      <c r="AS11" s="19">
        <v>43</v>
      </c>
      <c r="AT11" s="19">
        <v>44</v>
      </c>
      <c r="AU11" s="19">
        <v>45</v>
      </c>
      <c r="AV11" s="19">
        <v>46</v>
      </c>
      <c r="AW11" s="19">
        <v>47</v>
      </c>
      <c r="AX11" s="19">
        <v>48</v>
      </c>
      <c r="AY11" s="19">
        <v>49</v>
      </c>
      <c r="AZ11" s="19">
        <v>50</v>
      </c>
      <c r="BA11" s="19">
        <v>51</v>
      </c>
      <c r="BB11" s="19">
        <v>52</v>
      </c>
      <c r="BC11" s="19">
        <v>53</v>
      </c>
      <c r="BD11" s="19">
        <v>54</v>
      </c>
      <c r="BE11" s="19">
        <v>55</v>
      </c>
      <c r="BF11" s="19">
        <v>56</v>
      </c>
      <c r="BG11" s="19">
        <v>57</v>
      </c>
      <c r="BH11" s="19">
        <v>58</v>
      </c>
      <c r="BI11" s="19">
        <v>59</v>
      </c>
      <c r="BJ11" s="19">
        <v>60</v>
      </c>
      <c r="BK11" s="19">
        <v>61</v>
      </c>
      <c r="BL11" s="19">
        <v>62</v>
      </c>
      <c r="BM11" s="70">
        <v>63</v>
      </c>
      <c r="BN11" s="70">
        <v>64</v>
      </c>
      <c r="BO11" s="70">
        <v>65</v>
      </c>
      <c r="BP11" s="70">
        <v>66</v>
      </c>
      <c r="BQ11" s="70">
        <v>67</v>
      </c>
      <c r="BR11" s="70">
        <v>68</v>
      </c>
      <c r="BS11" s="70">
        <v>69</v>
      </c>
      <c r="BT11" s="70">
        <v>70</v>
      </c>
      <c r="BU11" s="70">
        <v>71</v>
      </c>
      <c r="BV11" s="70">
        <v>72</v>
      </c>
      <c r="BW11" s="70">
        <v>73</v>
      </c>
      <c r="BX11" s="79">
        <v>75</v>
      </c>
      <c r="BY11" s="79">
        <v>76</v>
      </c>
      <c r="BZ11" s="79">
        <v>77</v>
      </c>
      <c r="CA11" s="79">
        <v>78</v>
      </c>
      <c r="CB11" s="79">
        <v>79</v>
      </c>
      <c r="CC11" s="79">
        <v>80</v>
      </c>
      <c r="CD11" s="79">
        <v>81</v>
      </c>
      <c r="CE11" s="79">
        <v>82</v>
      </c>
      <c r="CF11" s="79">
        <v>83</v>
      </c>
      <c r="CG11" s="79">
        <v>84</v>
      </c>
      <c r="CH11" s="79">
        <v>85</v>
      </c>
      <c r="CI11" s="79">
        <v>86</v>
      </c>
      <c r="CJ11" s="79">
        <v>87</v>
      </c>
      <c r="CK11" s="79">
        <v>88</v>
      </c>
    </row>
    <row r="12" spans="1:89" ht="14.25">
      <c r="A12" s="18" t="s">
        <v>91</v>
      </c>
      <c r="B12" s="20">
        <v>1</v>
      </c>
      <c r="C12" s="20">
        <f>SUM(C13:C18)</f>
        <v>0</v>
      </c>
      <c r="D12" s="20">
        <f>SUM(D13:D18)</f>
        <v>0</v>
      </c>
      <c r="E12" s="20">
        <f>SUM(E13:E18)</f>
        <v>0</v>
      </c>
      <c r="F12" s="20">
        <f>SUM(F13:F18)</f>
        <v>0</v>
      </c>
      <c r="G12" s="20">
        <f aca="true" t="shared" si="0" ref="G12:AL12">SUM(G13:G18)</f>
        <v>0</v>
      </c>
      <c r="H12" s="20">
        <f t="shared" si="0"/>
        <v>0</v>
      </c>
      <c r="I12" s="20">
        <f t="shared" si="0"/>
        <v>0</v>
      </c>
      <c r="J12" s="20">
        <f t="shared" si="0"/>
        <v>0</v>
      </c>
      <c r="K12" s="20">
        <f t="shared" si="0"/>
        <v>0</v>
      </c>
      <c r="L12" s="20">
        <f t="shared" si="0"/>
        <v>0</v>
      </c>
      <c r="M12" s="20">
        <f t="shared" si="0"/>
        <v>0</v>
      </c>
      <c r="N12" s="20">
        <f t="shared" si="0"/>
        <v>0</v>
      </c>
      <c r="O12" s="20">
        <f t="shared" si="0"/>
        <v>0</v>
      </c>
      <c r="P12" s="20">
        <f t="shared" si="0"/>
        <v>0</v>
      </c>
      <c r="Q12" s="20">
        <f t="shared" si="0"/>
        <v>0</v>
      </c>
      <c r="R12" s="20">
        <f t="shared" si="0"/>
        <v>0</v>
      </c>
      <c r="S12" s="20">
        <f t="shared" si="0"/>
        <v>0</v>
      </c>
      <c r="T12" s="20">
        <f t="shared" si="0"/>
        <v>0</v>
      </c>
      <c r="U12" s="20">
        <f t="shared" si="0"/>
        <v>0</v>
      </c>
      <c r="V12" s="20">
        <f t="shared" si="0"/>
        <v>0</v>
      </c>
      <c r="W12" s="20">
        <f t="shared" si="0"/>
        <v>0</v>
      </c>
      <c r="X12" s="20">
        <f t="shared" si="0"/>
        <v>0</v>
      </c>
      <c r="Y12" s="20">
        <f t="shared" si="0"/>
        <v>0</v>
      </c>
      <c r="Z12" s="20">
        <f t="shared" si="0"/>
        <v>0</v>
      </c>
      <c r="AA12" s="20">
        <f t="shared" si="0"/>
        <v>0</v>
      </c>
      <c r="AB12" s="20">
        <f t="shared" si="0"/>
        <v>0</v>
      </c>
      <c r="AC12" s="20">
        <f t="shared" si="0"/>
        <v>0</v>
      </c>
      <c r="AD12" s="20">
        <f t="shared" si="0"/>
        <v>0</v>
      </c>
      <c r="AE12" s="20">
        <f t="shared" si="0"/>
        <v>0</v>
      </c>
      <c r="AF12" s="20">
        <f t="shared" si="0"/>
        <v>0</v>
      </c>
      <c r="AG12" s="20">
        <f t="shared" si="0"/>
        <v>0</v>
      </c>
      <c r="AH12" s="20">
        <f t="shared" si="0"/>
        <v>0</v>
      </c>
      <c r="AI12" s="20">
        <f t="shared" si="0"/>
        <v>0</v>
      </c>
      <c r="AJ12" s="20">
        <f t="shared" si="0"/>
        <v>0</v>
      </c>
      <c r="AK12" s="20">
        <f t="shared" si="0"/>
        <v>0</v>
      </c>
      <c r="AL12" s="20">
        <f t="shared" si="0"/>
        <v>0</v>
      </c>
      <c r="AM12" s="20">
        <f aca="true" t="shared" si="1" ref="AM12:BM12">SUM(AM13:AM18)</f>
        <v>0</v>
      </c>
      <c r="AN12" s="20">
        <f t="shared" si="1"/>
        <v>0</v>
      </c>
      <c r="AO12" s="20">
        <f t="shared" si="1"/>
        <v>0</v>
      </c>
      <c r="AP12" s="20">
        <f t="shared" si="1"/>
        <v>0</v>
      </c>
      <c r="AQ12" s="20">
        <f t="shared" si="1"/>
        <v>0</v>
      </c>
      <c r="AR12" s="20">
        <f t="shared" si="1"/>
        <v>0</v>
      </c>
      <c r="AS12" s="20">
        <f t="shared" si="1"/>
        <v>0</v>
      </c>
      <c r="AT12" s="20">
        <f t="shared" si="1"/>
        <v>0</v>
      </c>
      <c r="AU12" s="20">
        <f t="shared" si="1"/>
        <v>0</v>
      </c>
      <c r="AV12" s="20">
        <f t="shared" si="1"/>
        <v>0</v>
      </c>
      <c r="AW12" s="20">
        <f t="shared" si="1"/>
        <v>0</v>
      </c>
      <c r="AX12" s="20">
        <f t="shared" si="1"/>
        <v>0</v>
      </c>
      <c r="AY12" s="20">
        <f t="shared" si="1"/>
        <v>0</v>
      </c>
      <c r="AZ12" s="20">
        <f t="shared" si="1"/>
        <v>0</v>
      </c>
      <c r="BA12" s="20">
        <f t="shared" si="1"/>
        <v>0</v>
      </c>
      <c r="BB12" s="20">
        <f t="shared" si="1"/>
        <v>0</v>
      </c>
      <c r="BC12" s="20">
        <f t="shared" si="1"/>
        <v>0</v>
      </c>
      <c r="BD12" s="20">
        <f t="shared" si="1"/>
        <v>0</v>
      </c>
      <c r="BE12" s="20">
        <f t="shared" si="1"/>
        <v>0</v>
      </c>
      <c r="BF12" s="20">
        <f t="shared" si="1"/>
        <v>0</v>
      </c>
      <c r="BG12" s="20">
        <f t="shared" si="1"/>
        <v>0</v>
      </c>
      <c r="BH12" s="20">
        <f t="shared" si="1"/>
        <v>0</v>
      </c>
      <c r="BI12" s="20">
        <f t="shared" si="1"/>
        <v>0</v>
      </c>
      <c r="BJ12" s="20">
        <f t="shared" si="1"/>
        <v>0</v>
      </c>
      <c r="BK12" s="20">
        <f t="shared" si="1"/>
        <v>0</v>
      </c>
      <c r="BL12" s="20">
        <f t="shared" si="1"/>
        <v>0</v>
      </c>
      <c r="BM12" s="20">
        <f t="shared" si="1"/>
        <v>0</v>
      </c>
      <c r="BN12" s="71" t="e">
        <f aca="true" t="shared" si="2" ref="BN12:BN18">AA12/AK12</f>
        <v>#DIV/0!</v>
      </c>
      <c r="BO12" s="72" t="e">
        <f aca="true" t="shared" si="3" ref="BO12:BO18">AC12/AK12</f>
        <v>#DIV/0!</v>
      </c>
      <c r="BP12" s="73" t="e">
        <f aca="true" t="shared" si="4" ref="BP12:BP18">AY12/AQ12</f>
        <v>#DIV/0!</v>
      </c>
      <c r="BQ12" s="73" t="e">
        <f aca="true" t="shared" si="5" ref="BQ12:BQ18">AZ12/AR12</f>
        <v>#DIV/0!</v>
      </c>
      <c r="BR12" s="73" t="e">
        <f aca="true" t="shared" si="6" ref="BR12:BR18">BA12/AS12</f>
        <v>#DIV/0!</v>
      </c>
      <c r="BS12" s="73" t="e">
        <f aca="true" t="shared" si="7" ref="BS12:BS18">SUM(AU12:AX12)/AQ12</f>
        <v>#DIV/0!</v>
      </c>
      <c r="BT12" s="73" t="e">
        <f aca="true" t="shared" si="8" ref="BT12:BT18">AV12/AR12</f>
        <v>#DIV/0!</v>
      </c>
      <c r="BU12" s="73" t="e">
        <f aca="true" t="shared" si="9" ref="BU12:BU18">SUM(AW12:AX12)/AS12</f>
        <v>#DIV/0!</v>
      </c>
      <c r="BV12" s="80" t="str">
        <f aca="true" t="shared" si="10" ref="BV12:BV18">IF(AND(BW12="通过",CD12="通过",CE12),"通过","不通过")</f>
        <v>通过</v>
      </c>
      <c r="BW12" s="81" t="str">
        <f aca="true" t="shared" si="11" ref="BW12:BW18">IF(AND(BX12,BY12,BZ12,CA12,CB12,CC12),"通过","不通过")</f>
        <v>通过</v>
      </c>
      <c r="BX12" s="81">
        <f aca="true" t="shared" si="12" ref="BX12:BX18">IF(C12=(D12+E12+F12),1,0)</f>
        <v>1</v>
      </c>
      <c r="BY12" s="81">
        <f aca="true" t="shared" si="13" ref="BY12:BY18">IF(AND(G12&gt;=H12,G12&gt;=I12,G12&gt;=J12,G12&gt;=K12+P12,J12&gt;=V12),1,0)</f>
        <v>1</v>
      </c>
      <c r="BZ12" s="81">
        <f aca="true" t="shared" si="14" ref="BZ12:BZ18">IF(K12&gt;=(L12+M12+N12+O12),1,0)</f>
        <v>1</v>
      </c>
      <c r="CA12" s="81">
        <f aca="true" t="shared" si="15" ref="CA12:CA18">IF(P12&gt;=Q12+R12+S12+T12+U12+V12,1,0)</f>
        <v>1</v>
      </c>
      <c r="CB12" s="81">
        <f aca="true" t="shared" si="16" ref="CB12:CB18">IF(W12&lt;=(K12+P12),1,0)</f>
        <v>1</v>
      </c>
      <c r="CC12" s="81">
        <f aca="true" t="shared" si="17" ref="CC12:CC18">IF(AND(X12&gt;=(Y12+Z12),(AA12=AB12+AC12+AD12)),1,0)</f>
        <v>1</v>
      </c>
      <c r="CD12" s="85" t="str">
        <f aca="true" t="shared" si="18" ref="CD12:CD18">IF(AND(CF12,CG12,CH12,CI12,CJ12,CK12),"通过","不通过")</f>
        <v>通过</v>
      </c>
      <c r="CE12" s="81">
        <f aca="true" t="shared" si="19" ref="CE12:CE18">IF(AE12&lt;=C12,1,0)</f>
        <v>1</v>
      </c>
      <c r="CF12" s="81">
        <f aca="true" t="shared" si="20" ref="CF12:CF18">IF(AND(AF12&gt;=(AG12+AH12),AF12&gt;=AI12,AF12&gt;=AJ12),1,0)</f>
        <v>1</v>
      </c>
      <c r="CG12" s="81">
        <f aca="true" t="shared" si="21" ref="CG12:CG18">IF(AND(AK12&gt;=AL12,AK12&gt;=(AM12+AN12),AK12&gt;=AO12,AK12&gt;=AP12,AK12&gt;=AQ12),1,0)</f>
        <v>1</v>
      </c>
      <c r="CH12" s="81">
        <f aca="true" t="shared" si="22" ref="CH12:CH18">IF(AND(AQ12&gt;=(AR12+AS12),AQ12&gt;=(AU12+AV12+AW12+AX12),AQ12&gt;=AT12),1,0)</f>
        <v>1</v>
      </c>
      <c r="CI12" s="81">
        <f aca="true" t="shared" si="23" ref="CI12:CI18">IF(AND(AQ12&gt;=AY12,AR12&gt;=AZ12,AS12&gt;=BA12,AY12&gt;=AZ12+BA12,BB12&gt;=BC12),1,0)</f>
        <v>1</v>
      </c>
      <c r="CJ12" s="81">
        <f aca="true" t="shared" si="24" ref="CJ12:CJ18">IF(AND(BB12&gt;=(BD12+BE12+BF12+BG12+BH12),BB12&gt;=BI12,BB12&gt;=BC12),1,0)</f>
        <v>1</v>
      </c>
      <c r="CK12" s="81">
        <f aca="true" t="shared" si="25" ref="CK12:CK18">IF(BI12&gt;=(BJ12+BK12+BL12+BM12),1,0)</f>
        <v>1</v>
      </c>
    </row>
    <row r="13" spans="1:89" ht="16.5" customHeight="1">
      <c r="A13" s="21" t="s">
        <v>92</v>
      </c>
      <c r="B13" s="22" t="s">
        <v>93</v>
      </c>
      <c r="C13" s="20">
        <f>SUMIF($B$25:$B$39,$B13,C$25:C$39)</f>
        <v>0</v>
      </c>
      <c r="D13" s="20">
        <f>SUMIF($B$25:$B$39,$B13,D$25:D$39)</f>
        <v>0</v>
      </c>
      <c r="E13" s="20">
        <f>SUMIF($B$25:$B$39,$B13,E$25:E$39)</f>
        <v>0</v>
      </c>
      <c r="F13" s="20">
        <f>SUMIF($B$25:$B$39,$B13,F$25:F$39)</f>
        <v>0</v>
      </c>
      <c r="G13" s="20">
        <f aca="true" t="shared" si="26" ref="G13:AL13">SUMIF($B$25:$B$39,$B13,G$25:G$39)</f>
        <v>0</v>
      </c>
      <c r="H13" s="20">
        <f t="shared" si="26"/>
        <v>0</v>
      </c>
      <c r="I13" s="20">
        <f t="shared" si="26"/>
        <v>0</v>
      </c>
      <c r="J13" s="20">
        <f t="shared" si="26"/>
        <v>0</v>
      </c>
      <c r="K13" s="20">
        <f t="shared" si="26"/>
        <v>0</v>
      </c>
      <c r="L13" s="20">
        <f t="shared" si="26"/>
        <v>0</v>
      </c>
      <c r="M13" s="20">
        <f t="shared" si="26"/>
        <v>0</v>
      </c>
      <c r="N13" s="20">
        <f t="shared" si="26"/>
        <v>0</v>
      </c>
      <c r="O13" s="20">
        <f t="shared" si="26"/>
        <v>0</v>
      </c>
      <c r="P13" s="20">
        <f t="shared" si="26"/>
        <v>0</v>
      </c>
      <c r="Q13" s="20">
        <f t="shared" si="26"/>
        <v>0</v>
      </c>
      <c r="R13" s="20">
        <f t="shared" si="26"/>
        <v>0</v>
      </c>
      <c r="S13" s="20">
        <f t="shared" si="26"/>
        <v>0</v>
      </c>
      <c r="T13" s="20">
        <f t="shared" si="26"/>
        <v>0</v>
      </c>
      <c r="U13" s="20">
        <f t="shared" si="26"/>
        <v>0</v>
      </c>
      <c r="V13" s="20">
        <f t="shared" si="26"/>
        <v>0</v>
      </c>
      <c r="W13" s="20">
        <f t="shared" si="26"/>
        <v>0</v>
      </c>
      <c r="X13" s="20">
        <f t="shared" si="26"/>
        <v>0</v>
      </c>
      <c r="Y13" s="20">
        <f t="shared" si="26"/>
        <v>0</v>
      </c>
      <c r="Z13" s="20">
        <f t="shared" si="26"/>
        <v>0</v>
      </c>
      <c r="AA13" s="20">
        <f t="shared" si="26"/>
        <v>0</v>
      </c>
      <c r="AB13" s="20">
        <f t="shared" si="26"/>
        <v>0</v>
      </c>
      <c r="AC13" s="20">
        <f t="shared" si="26"/>
        <v>0</v>
      </c>
      <c r="AD13" s="20">
        <f t="shared" si="26"/>
        <v>0</v>
      </c>
      <c r="AE13" s="20">
        <f t="shared" si="26"/>
        <v>0</v>
      </c>
      <c r="AF13" s="20">
        <f t="shared" si="26"/>
        <v>0</v>
      </c>
      <c r="AG13" s="20">
        <f t="shared" si="26"/>
        <v>0</v>
      </c>
      <c r="AH13" s="20">
        <f t="shared" si="26"/>
        <v>0</v>
      </c>
      <c r="AI13" s="20">
        <f t="shared" si="26"/>
        <v>0</v>
      </c>
      <c r="AJ13" s="20">
        <f t="shared" si="26"/>
        <v>0</v>
      </c>
      <c r="AK13" s="20">
        <f t="shared" si="26"/>
        <v>0</v>
      </c>
      <c r="AL13" s="20">
        <f t="shared" si="26"/>
        <v>0</v>
      </c>
      <c r="AM13" s="20">
        <f aca="true" t="shared" si="27" ref="AM13:BM13">SUMIF($B$25:$B$39,$B13,AM$25:AM$39)</f>
        <v>0</v>
      </c>
      <c r="AN13" s="20">
        <f t="shared" si="27"/>
        <v>0</v>
      </c>
      <c r="AO13" s="20">
        <f t="shared" si="27"/>
        <v>0</v>
      </c>
      <c r="AP13" s="20">
        <f t="shared" si="27"/>
        <v>0</v>
      </c>
      <c r="AQ13" s="20">
        <f t="shared" si="27"/>
        <v>0</v>
      </c>
      <c r="AR13" s="20">
        <f t="shared" si="27"/>
        <v>0</v>
      </c>
      <c r="AS13" s="20">
        <f t="shared" si="27"/>
        <v>0</v>
      </c>
      <c r="AT13" s="20">
        <f t="shared" si="27"/>
        <v>0</v>
      </c>
      <c r="AU13" s="20">
        <f t="shared" si="27"/>
        <v>0</v>
      </c>
      <c r="AV13" s="20">
        <f t="shared" si="27"/>
        <v>0</v>
      </c>
      <c r="AW13" s="20">
        <f t="shared" si="27"/>
        <v>0</v>
      </c>
      <c r="AX13" s="20">
        <f t="shared" si="27"/>
        <v>0</v>
      </c>
      <c r="AY13" s="20">
        <f t="shared" si="27"/>
        <v>0</v>
      </c>
      <c r="AZ13" s="20">
        <f t="shared" si="27"/>
        <v>0</v>
      </c>
      <c r="BA13" s="20">
        <f t="shared" si="27"/>
        <v>0</v>
      </c>
      <c r="BB13" s="20">
        <f t="shared" si="27"/>
        <v>0</v>
      </c>
      <c r="BC13" s="20">
        <f t="shared" si="27"/>
        <v>0</v>
      </c>
      <c r="BD13" s="20">
        <f t="shared" si="27"/>
        <v>0</v>
      </c>
      <c r="BE13" s="20">
        <f t="shared" si="27"/>
        <v>0</v>
      </c>
      <c r="BF13" s="20">
        <f t="shared" si="27"/>
        <v>0</v>
      </c>
      <c r="BG13" s="20">
        <f t="shared" si="27"/>
        <v>0</v>
      </c>
      <c r="BH13" s="20">
        <f t="shared" si="27"/>
        <v>0</v>
      </c>
      <c r="BI13" s="20">
        <f t="shared" si="27"/>
        <v>0</v>
      </c>
      <c r="BJ13" s="20">
        <f t="shared" si="27"/>
        <v>0</v>
      </c>
      <c r="BK13" s="20">
        <f t="shared" si="27"/>
        <v>0</v>
      </c>
      <c r="BL13" s="20">
        <f t="shared" si="27"/>
        <v>0</v>
      </c>
      <c r="BM13" s="20">
        <f t="shared" si="27"/>
        <v>0</v>
      </c>
      <c r="BN13" s="71" t="e">
        <f t="shared" si="2"/>
        <v>#DIV/0!</v>
      </c>
      <c r="BO13" s="72" t="e">
        <f t="shared" si="3"/>
        <v>#DIV/0!</v>
      </c>
      <c r="BP13" s="73" t="e">
        <f t="shared" si="4"/>
        <v>#DIV/0!</v>
      </c>
      <c r="BQ13" s="73" t="e">
        <f t="shared" si="5"/>
        <v>#DIV/0!</v>
      </c>
      <c r="BR13" s="73" t="e">
        <f t="shared" si="6"/>
        <v>#DIV/0!</v>
      </c>
      <c r="BS13" s="73" t="e">
        <f t="shared" si="7"/>
        <v>#DIV/0!</v>
      </c>
      <c r="BT13" s="73" t="e">
        <f t="shared" si="8"/>
        <v>#DIV/0!</v>
      </c>
      <c r="BU13" s="73" t="e">
        <f t="shared" si="9"/>
        <v>#DIV/0!</v>
      </c>
      <c r="BV13" s="80" t="str">
        <f t="shared" si="10"/>
        <v>通过</v>
      </c>
      <c r="BW13" s="81" t="str">
        <f t="shared" si="11"/>
        <v>通过</v>
      </c>
      <c r="BX13" s="81">
        <f t="shared" si="12"/>
        <v>1</v>
      </c>
      <c r="BY13" s="81">
        <f t="shared" si="13"/>
        <v>1</v>
      </c>
      <c r="BZ13" s="81">
        <f t="shared" si="14"/>
        <v>1</v>
      </c>
      <c r="CA13" s="81">
        <f t="shared" si="15"/>
        <v>1</v>
      </c>
      <c r="CB13" s="81">
        <f t="shared" si="16"/>
        <v>1</v>
      </c>
      <c r="CC13" s="81">
        <f t="shared" si="17"/>
        <v>1</v>
      </c>
      <c r="CD13" s="85" t="str">
        <f t="shared" si="18"/>
        <v>通过</v>
      </c>
      <c r="CE13" s="81">
        <f t="shared" si="19"/>
        <v>1</v>
      </c>
      <c r="CF13" s="81">
        <f t="shared" si="20"/>
        <v>1</v>
      </c>
      <c r="CG13" s="81">
        <f t="shared" si="21"/>
        <v>1</v>
      </c>
      <c r="CH13" s="81">
        <f t="shared" si="22"/>
        <v>1</v>
      </c>
      <c r="CI13" s="81">
        <f t="shared" si="23"/>
        <v>1</v>
      </c>
      <c r="CJ13" s="81">
        <f t="shared" si="24"/>
        <v>1</v>
      </c>
      <c r="CK13" s="81">
        <f t="shared" si="25"/>
        <v>1</v>
      </c>
    </row>
    <row r="14" spans="1:89" ht="14.25">
      <c r="A14" s="21" t="s">
        <v>94</v>
      </c>
      <c r="B14" s="22" t="s">
        <v>95</v>
      </c>
      <c r="C14" s="20">
        <f aca="true" t="shared" si="28" ref="C13:C21">SUMIF($B$25:$B$39,$B14,C$25:C$39)</f>
        <v>0</v>
      </c>
      <c r="D14" s="20">
        <f>SUMIF($B$25:$B$39,$B14,D$25:D$39)</f>
        <v>0</v>
      </c>
      <c r="E14" s="20">
        <f>SUMIF($B$25:$B$39,$B14,E$25:E$39)</f>
        <v>0</v>
      </c>
      <c r="F14" s="20">
        <f>SUMIF($B$25:$B$39,$B14,F$25:F$39)</f>
        <v>0</v>
      </c>
      <c r="G14" s="20">
        <f aca="true" t="shared" si="29" ref="G14:AL14">SUMIF($B$25:$B$39,$B14,G$25:G$39)</f>
        <v>0</v>
      </c>
      <c r="H14" s="20">
        <f t="shared" si="29"/>
        <v>0</v>
      </c>
      <c r="I14" s="20">
        <f t="shared" si="29"/>
        <v>0</v>
      </c>
      <c r="J14" s="20">
        <f t="shared" si="29"/>
        <v>0</v>
      </c>
      <c r="K14" s="20">
        <f t="shared" si="29"/>
        <v>0</v>
      </c>
      <c r="L14" s="20">
        <f t="shared" si="29"/>
        <v>0</v>
      </c>
      <c r="M14" s="20">
        <f t="shared" si="29"/>
        <v>0</v>
      </c>
      <c r="N14" s="20">
        <f t="shared" si="29"/>
        <v>0</v>
      </c>
      <c r="O14" s="20">
        <f t="shared" si="29"/>
        <v>0</v>
      </c>
      <c r="P14" s="20">
        <f t="shared" si="29"/>
        <v>0</v>
      </c>
      <c r="Q14" s="20">
        <f t="shared" si="29"/>
        <v>0</v>
      </c>
      <c r="R14" s="20">
        <f t="shared" si="29"/>
        <v>0</v>
      </c>
      <c r="S14" s="20">
        <f t="shared" si="29"/>
        <v>0</v>
      </c>
      <c r="T14" s="20">
        <f t="shared" si="29"/>
        <v>0</v>
      </c>
      <c r="U14" s="20">
        <f t="shared" si="29"/>
        <v>0</v>
      </c>
      <c r="V14" s="20">
        <f t="shared" si="29"/>
        <v>0</v>
      </c>
      <c r="W14" s="20">
        <f t="shared" si="29"/>
        <v>0</v>
      </c>
      <c r="X14" s="20">
        <f t="shared" si="29"/>
        <v>0</v>
      </c>
      <c r="Y14" s="20">
        <f t="shared" si="29"/>
        <v>0</v>
      </c>
      <c r="Z14" s="20">
        <f t="shared" si="29"/>
        <v>0</v>
      </c>
      <c r="AA14" s="20">
        <f t="shared" si="29"/>
        <v>0</v>
      </c>
      <c r="AB14" s="20">
        <f t="shared" si="29"/>
        <v>0</v>
      </c>
      <c r="AC14" s="20">
        <f t="shared" si="29"/>
        <v>0</v>
      </c>
      <c r="AD14" s="20">
        <f t="shared" si="29"/>
        <v>0</v>
      </c>
      <c r="AE14" s="20">
        <f t="shared" si="29"/>
        <v>0</v>
      </c>
      <c r="AF14" s="20">
        <f t="shared" si="29"/>
        <v>0</v>
      </c>
      <c r="AG14" s="20">
        <f t="shared" si="29"/>
        <v>0</v>
      </c>
      <c r="AH14" s="20">
        <f t="shared" si="29"/>
        <v>0</v>
      </c>
      <c r="AI14" s="20">
        <f t="shared" si="29"/>
        <v>0</v>
      </c>
      <c r="AJ14" s="20">
        <f t="shared" si="29"/>
        <v>0</v>
      </c>
      <c r="AK14" s="20">
        <f t="shared" si="29"/>
        <v>0</v>
      </c>
      <c r="AL14" s="20">
        <f t="shared" si="29"/>
        <v>0</v>
      </c>
      <c r="AM14" s="20">
        <f aca="true" t="shared" si="30" ref="AM14:BM14">SUMIF($B$25:$B$39,$B14,AM$25:AM$39)</f>
        <v>0</v>
      </c>
      <c r="AN14" s="20">
        <f t="shared" si="30"/>
        <v>0</v>
      </c>
      <c r="AO14" s="20">
        <f t="shared" si="30"/>
        <v>0</v>
      </c>
      <c r="AP14" s="20">
        <f t="shared" si="30"/>
        <v>0</v>
      </c>
      <c r="AQ14" s="20">
        <f t="shared" si="30"/>
        <v>0</v>
      </c>
      <c r="AR14" s="20">
        <f t="shared" si="30"/>
        <v>0</v>
      </c>
      <c r="AS14" s="20">
        <f t="shared" si="30"/>
        <v>0</v>
      </c>
      <c r="AT14" s="20">
        <f t="shared" si="30"/>
        <v>0</v>
      </c>
      <c r="AU14" s="20">
        <f t="shared" si="30"/>
        <v>0</v>
      </c>
      <c r="AV14" s="20">
        <f t="shared" si="30"/>
        <v>0</v>
      </c>
      <c r="AW14" s="20">
        <f t="shared" si="30"/>
        <v>0</v>
      </c>
      <c r="AX14" s="20">
        <f t="shared" si="30"/>
        <v>0</v>
      </c>
      <c r="AY14" s="20">
        <f t="shared" si="30"/>
        <v>0</v>
      </c>
      <c r="AZ14" s="20">
        <f t="shared" si="30"/>
        <v>0</v>
      </c>
      <c r="BA14" s="20">
        <f t="shared" si="30"/>
        <v>0</v>
      </c>
      <c r="BB14" s="20">
        <f t="shared" si="30"/>
        <v>0</v>
      </c>
      <c r="BC14" s="20">
        <f t="shared" si="30"/>
        <v>0</v>
      </c>
      <c r="BD14" s="20">
        <f t="shared" si="30"/>
        <v>0</v>
      </c>
      <c r="BE14" s="20">
        <f t="shared" si="30"/>
        <v>0</v>
      </c>
      <c r="BF14" s="20">
        <f t="shared" si="30"/>
        <v>0</v>
      </c>
      <c r="BG14" s="20">
        <f t="shared" si="30"/>
        <v>0</v>
      </c>
      <c r="BH14" s="20">
        <f t="shared" si="30"/>
        <v>0</v>
      </c>
      <c r="BI14" s="20">
        <f t="shared" si="30"/>
        <v>0</v>
      </c>
      <c r="BJ14" s="20">
        <f t="shared" si="30"/>
        <v>0</v>
      </c>
      <c r="BK14" s="20">
        <f t="shared" si="30"/>
        <v>0</v>
      </c>
      <c r="BL14" s="20">
        <f t="shared" si="30"/>
        <v>0</v>
      </c>
      <c r="BM14" s="20">
        <f t="shared" si="30"/>
        <v>0</v>
      </c>
      <c r="BN14" s="71" t="e">
        <f t="shared" si="2"/>
        <v>#DIV/0!</v>
      </c>
      <c r="BO14" s="72" t="e">
        <f t="shared" si="3"/>
        <v>#DIV/0!</v>
      </c>
      <c r="BP14" s="73" t="e">
        <f t="shared" si="4"/>
        <v>#DIV/0!</v>
      </c>
      <c r="BQ14" s="73" t="e">
        <f t="shared" si="5"/>
        <v>#DIV/0!</v>
      </c>
      <c r="BR14" s="73" t="e">
        <f t="shared" si="6"/>
        <v>#DIV/0!</v>
      </c>
      <c r="BS14" s="73" t="e">
        <f t="shared" si="7"/>
        <v>#DIV/0!</v>
      </c>
      <c r="BT14" s="73" t="e">
        <f t="shared" si="8"/>
        <v>#DIV/0!</v>
      </c>
      <c r="BU14" s="73" t="e">
        <f t="shared" si="9"/>
        <v>#DIV/0!</v>
      </c>
      <c r="BV14" s="80" t="str">
        <f t="shared" si="10"/>
        <v>通过</v>
      </c>
      <c r="BW14" s="81" t="str">
        <f t="shared" si="11"/>
        <v>通过</v>
      </c>
      <c r="BX14" s="81">
        <f t="shared" si="12"/>
        <v>1</v>
      </c>
      <c r="BY14" s="81">
        <f t="shared" si="13"/>
        <v>1</v>
      </c>
      <c r="BZ14" s="81">
        <f t="shared" si="14"/>
        <v>1</v>
      </c>
      <c r="CA14" s="81">
        <f t="shared" si="15"/>
        <v>1</v>
      </c>
      <c r="CB14" s="81">
        <f t="shared" si="16"/>
        <v>1</v>
      </c>
      <c r="CC14" s="81">
        <f t="shared" si="17"/>
        <v>1</v>
      </c>
      <c r="CD14" s="85" t="str">
        <f t="shared" si="18"/>
        <v>通过</v>
      </c>
      <c r="CE14" s="81">
        <f t="shared" si="19"/>
        <v>1</v>
      </c>
      <c r="CF14" s="81">
        <f t="shared" si="20"/>
        <v>1</v>
      </c>
      <c r="CG14" s="81">
        <f t="shared" si="21"/>
        <v>1</v>
      </c>
      <c r="CH14" s="81">
        <f t="shared" si="22"/>
        <v>1</v>
      </c>
      <c r="CI14" s="81">
        <f t="shared" si="23"/>
        <v>1</v>
      </c>
      <c r="CJ14" s="81">
        <f t="shared" si="24"/>
        <v>1</v>
      </c>
      <c r="CK14" s="81">
        <f t="shared" si="25"/>
        <v>1</v>
      </c>
    </row>
    <row r="15" spans="1:89" ht="14.25">
      <c r="A15" s="21" t="s">
        <v>96</v>
      </c>
      <c r="B15" s="22" t="s">
        <v>97</v>
      </c>
      <c r="C15" s="20">
        <f t="shared" si="28"/>
        <v>0</v>
      </c>
      <c r="D15" s="20">
        <f>SUMIF($B$25:$B$39,$B15,D$25:D$39)</f>
        <v>0</v>
      </c>
      <c r="E15" s="20">
        <f>SUMIF($B$25:$B$39,$B15,E$25:E$39)</f>
        <v>0</v>
      </c>
      <c r="F15" s="20">
        <f>SUMIF($B$25:$B$39,$B15,F$25:F$39)</f>
        <v>0</v>
      </c>
      <c r="G15" s="20">
        <f aca="true" t="shared" si="31" ref="G15:AL15">SUMIF($B$25:$B$39,$B15,G$25:G$39)</f>
        <v>0</v>
      </c>
      <c r="H15" s="20">
        <f t="shared" si="31"/>
        <v>0</v>
      </c>
      <c r="I15" s="20">
        <f t="shared" si="31"/>
        <v>0</v>
      </c>
      <c r="J15" s="20">
        <f t="shared" si="31"/>
        <v>0</v>
      </c>
      <c r="K15" s="20">
        <f t="shared" si="31"/>
        <v>0</v>
      </c>
      <c r="L15" s="20">
        <f t="shared" si="31"/>
        <v>0</v>
      </c>
      <c r="M15" s="20">
        <f t="shared" si="31"/>
        <v>0</v>
      </c>
      <c r="N15" s="20">
        <f t="shared" si="31"/>
        <v>0</v>
      </c>
      <c r="O15" s="20">
        <f t="shared" si="31"/>
        <v>0</v>
      </c>
      <c r="P15" s="20">
        <f t="shared" si="31"/>
        <v>0</v>
      </c>
      <c r="Q15" s="20">
        <f t="shared" si="31"/>
        <v>0</v>
      </c>
      <c r="R15" s="20">
        <f t="shared" si="31"/>
        <v>0</v>
      </c>
      <c r="S15" s="20">
        <f t="shared" si="31"/>
        <v>0</v>
      </c>
      <c r="T15" s="20">
        <f t="shared" si="31"/>
        <v>0</v>
      </c>
      <c r="U15" s="20">
        <f t="shared" si="31"/>
        <v>0</v>
      </c>
      <c r="V15" s="20">
        <f t="shared" si="31"/>
        <v>0</v>
      </c>
      <c r="W15" s="20">
        <f t="shared" si="31"/>
        <v>0</v>
      </c>
      <c r="X15" s="20">
        <f t="shared" si="31"/>
        <v>0</v>
      </c>
      <c r="Y15" s="20">
        <f t="shared" si="31"/>
        <v>0</v>
      </c>
      <c r="Z15" s="20">
        <f t="shared" si="31"/>
        <v>0</v>
      </c>
      <c r="AA15" s="20">
        <f t="shared" si="31"/>
        <v>0</v>
      </c>
      <c r="AB15" s="20">
        <f t="shared" si="31"/>
        <v>0</v>
      </c>
      <c r="AC15" s="20">
        <f t="shared" si="31"/>
        <v>0</v>
      </c>
      <c r="AD15" s="20">
        <f t="shared" si="31"/>
        <v>0</v>
      </c>
      <c r="AE15" s="20">
        <f t="shared" si="31"/>
        <v>0</v>
      </c>
      <c r="AF15" s="20">
        <f t="shared" si="31"/>
        <v>0</v>
      </c>
      <c r="AG15" s="20">
        <f t="shared" si="31"/>
        <v>0</v>
      </c>
      <c r="AH15" s="20">
        <f t="shared" si="31"/>
        <v>0</v>
      </c>
      <c r="AI15" s="20">
        <f t="shared" si="31"/>
        <v>0</v>
      </c>
      <c r="AJ15" s="20">
        <f t="shared" si="31"/>
        <v>0</v>
      </c>
      <c r="AK15" s="20">
        <f t="shared" si="31"/>
        <v>0</v>
      </c>
      <c r="AL15" s="20">
        <f t="shared" si="31"/>
        <v>0</v>
      </c>
      <c r="AM15" s="20">
        <f aca="true" t="shared" si="32" ref="AM15:BM15">SUMIF($B$25:$B$39,$B15,AM$25:AM$39)</f>
        <v>0</v>
      </c>
      <c r="AN15" s="20">
        <f t="shared" si="32"/>
        <v>0</v>
      </c>
      <c r="AO15" s="20">
        <f t="shared" si="32"/>
        <v>0</v>
      </c>
      <c r="AP15" s="20">
        <f t="shared" si="32"/>
        <v>0</v>
      </c>
      <c r="AQ15" s="20">
        <f t="shared" si="32"/>
        <v>0</v>
      </c>
      <c r="AR15" s="20">
        <f t="shared" si="32"/>
        <v>0</v>
      </c>
      <c r="AS15" s="20">
        <f t="shared" si="32"/>
        <v>0</v>
      </c>
      <c r="AT15" s="20">
        <f t="shared" si="32"/>
        <v>0</v>
      </c>
      <c r="AU15" s="20">
        <f t="shared" si="32"/>
        <v>0</v>
      </c>
      <c r="AV15" s="20">
        <f t="shared" si="32"/>
        <v>0</v>
      </c>
      <c r="AW15" s="20">
        <f t="shared" si="32"/>
        <v>0</v>
      </c>
      <c r="AX15" s="20">
        <f t="shared" si="32"/>
        <v>0</v>
      </c>
      <c r="AY15" s="20">
        <f t="shared" si="32"/>
        <v>0</v>
      </c>
      <c r="AZ15" s="20">
        <f t="shared" si="32"/>
        <v>0</v>
      </c>
      <c r="BA15" s="20">
        <f t="shared" si="32"/>
        <v>0</v>
      </c>
      <c r="BB15" s="20">
        <f t="shared" si="32"/>
        <v>0</v>
      </c>
      <c r="BC15" s="20">
        <f t="shared" si="32"/>
        <v>0</v>
      </c>
      <c r="BD15" s="20">
        <f t="shared" si="32"/>
        <v>0</v>
      </c>
      <c r="BE15" s="20">
        <f t="shared" si="32"/>
        <v>0</v>
      </c>
      <c r="BF15" s="20">
        <f t="shared" si="32"/>
        <v>0</v>
      </c>
      <c r="BG15" s="20">
        <f t="shared" si="32"/>
        <v>0</v>
      </c>
      <c r="BH15" s="20">
        <f t="shared" si="32"/>
        <v>0</v>
      </c>
      <c r="BI15" s="20">
        <f t="shared" si="32"/>
        <v>0</v>
      </c>
      <c r="BJ15" s="20">
        <f t="shared" si="32"/>
        <v>0</v>
      </c>
      <c r="BK15" s="20">
        <f t="shared" si="32"/>
        <v>0</v>
      </c>
      <c r="BL15" s="20">
        <f t="shared" si="32"/>
        <v>0</v>
      </c>
      <c r="BM15" s="20">
        <f t="shared" si="32"/>
        <v>0</v>
      </c>
      <c r="BN15" s="71" t="e">
        <f t="shared" si="2"/>
        <v>#DIV/0!</v>
      </c>
      <c r="BO15" s="72" t="e">
        <f t="shared" si="3"/>
        <v>#DIV/0!</v>
      </c>
      <c r="BP15" s="73" t="e">
        <f t="shared" si="4"/>
        <v>#DIV/0!</v>
      </c>
      <c r="BQ15" s="73" t="e">
        <f t="shared" si="5"/>
        <v>#DIV/0!</v>
      </c>
      <c r="BR15" s="73" t="e">
        <f t="shared" si="6"/>
        <v>#DIV/0!</v>
      </c>
      <c r="BS15" s="73" t="e">
        <f t="shared" si="7"/>
        <v>#DIV/0!</v>
      </c>
      <c r="BT15" s="73" t="e">
        <f t="shared" si="8"/>
        <v>#DIV/0!</v>
      </c>
      <c r="BU15" s="73" t="e">
        <f t="shared" si="9"/>
        <v>#DIV/0!</v>
      </c>
      <c r="BV15" s="80" t="str">
        <f t="shared" si="10"/>
        <v>通过</v>
      </c>
      <c r="BW15" s="81" t="str">
        <f t="shared" si="11"/>
        <v>通过</v>
      </c>
      <c r="BX15" s="81">
        <f t="shared" si="12"/>
        <v>1</v>
      </c>
      <c r="BY15" s="81">
        <f t="shared" si="13"/>
        <v>1</v>
      </c>
      <c r="BZ15" s="81">
        <f t="shared" si="14"/>
        <v>1</v>
      </c>
      <c r="CA15" s="81">
        <f t="shared" si="15"/>
        <v>1</v>
      </c>
      <c r="CB15" s="81">
        <f t="shared" si="16"/>
        <v>1</v>
      </c>
      <c r="CC15" s="81">
        <f t="shared" si="17"/>
        <v>1</v>
      </c>
      <c r="CD15" s="85" t="str">
        <f t="shared" si="18"/>
        <v>通过</v>
      </c>
      <c r="CE15" s="81">
        <f t="shared" si="19"/>
        <v>1</v>
      </c>
      <c r="CF15" s="81">
        <f t="shared" si="20"/>
        <v>1</v>
      </c>
      <c r="CG15" s="81">
        <f t="shared" si="21"/>
        <v>1</v>
      </c>
      <c r="CH15" s="81">
        <f t="shared" si="22"/>
        <v>1</v>
      </c>
      <c r="CI15" s="81">
        <f t="shared" si="23"/>
        <v>1</v>
      </c>
      <c r="CJ15" s="81">
        <f t="shared" si="24"/>
        <v>1</v>
      </c>
      <c r="CK15" s="81">
        <f t="shared" si="25"/>
        <v>1</v>
      </c>
    </row>
    <row r="16" spans="1:89" ht="14.25">
      <c r="A16" s="21" t="s">
        <v>98</v>
      </c>
      <c r="B16" s="22" t="s">
        <v>99</v>
      </c>
      <c r="C16" s="20">
        <f t="shared" si="28"/>
        <v>0</v>
      </c>
      <c r="D16" s="20">
        <f>SUMIF($B$25:$B$39,$B16,D$25:D$39)</f>
        <v>0</v>
      </c>
      <c r="E16" s="20">
        <f>SUMIF($B$25:$B$39,$B16,E$25:E$39)</f>
        <v>0</v>
      </c>
      <c r="F16" s="20">
        <f>SUMIF($B$25:$B$39,$B16,F$25:F$39)</f>
        <v>0</v>
      </c>
      <c r="G16" s="20">
        <f aca="true" t="shared" si="33" ref="G16:AL16">SUMIF($B$25:$B$39,$B16,G$25:G$39)</f>
        <v>0</v>
      </c>
      <c r="H16" s="20">
        <f t="shared" si="33"/>
        <v>0</v>
      </c>
      <c r="I16" s="20">
        <f t="shared" si="33"/>
        <v>0</v>
      </c>
      <c r="J16" s="20">
        <f t="shared" si="33"/>
        <v>0</v>
      </c>
      <c r="K16" s="20">
        <f t="shared" si="33"/>
        <v>0</v>
      </c>
      <c r="L16" s="20">
        <f t="shared" si="33"/>
        <v>0</v>
      </c>
      <c r="M16" s="20">
        <f t="shared" si="33"/>
        <v>0</v>
      </c>
      <c r="N16" s="20">
        <f t="shared" si="33"/>
        <v>0</v>
      </c>
      <c r="O16" s="20">
        <f t="shared" si="33"/>
        <v>0</v>
      </c>
      <c r="P16" s="20">
        <f t="shared" si="33"/>
        <v>0</v>
      </c>
      <c r="Q16" s="20">
        <f t="shared" si="33"/>
        <v>0</v>
      </c>
      <c r="R16" s="20">
        <f t="shared" si="33"/>
        <v>0</v>
      </c>
      <c r="S16" s="20">
        <f t="shared" si="33"/>
        <v>0</v>
      </c>
      <c r="T16" s="20">
        <f t="shared" si="33"/>
        <v>0</v>
      </c>
      <c r="U16" s="20">
        <f t="shared" si="33"/>
        <v>0</v>
      </c>
      <c r="V16" s="20">
        <f t="shared" si="33"/>
        <v>0</v>
      </c>
      <c r="W16" s="20">
        <f t="shared" si="33"/>
        <v>0</v>
      </c>
      <c r="X16" s="20">
        <f t="shared" si="33"/>
        <v>0</v>
      </c>
      <c r="Y16" s="20">
        <f t="shared" si="33"/>
        <v>0</v>
      </c>
      <c r="Z16" s="20">
        <f t="shared" si="33"/>
        <v>0</v>
      </c>
      <c r="AA16" s="20">
        <f t="shared" si="33"/>
        <v>0</v>
      </c>
      <c r="AB16" s="20">
        <f t="shared" si="33"/>
        <v>0</v>
      </c>
      <c r="AC16" s="20">
        <f t="shared" si="33"/>
        <v>0</v>
      </c>
      <c r="AD16" s="20">
        <f t="shared" si="33"/>
        <v>0</v>
      </c>
      <c r="AE16" s="20">
        <f t="shared" si="33"/>
        <v>0</v>
      </c>
      <c r="AF16" s="20">
        <f t="shared" si="33"/>
        <v>0</v>
      </c>
      <c r="AG16" s="20">
        <f t="shared" si="33"/>
        <v>0</v>
      </c>
      <c r="AH16" s="20">
        <f t="shared" si="33"/>
        <v>0</v>
      </c>
      <c r="AI16" s="20">
        <f t="shared" si="33"/>
        <v>0</v>
      </c>
      <c r="AJ16" s="20">
        <f t="shared" si="33"/>
        <v>0</v>
      </c>
      <c r="AK16" s="20">
        <f t="shared" si="33"/>
        <v>0</v>
      </c>
      <c r="AL16" s="20">
        <f t="shared" si="33"/>
        <v>0</v>
      </c>
      <c r="AM16" s="20">
        <f aca="true" t="shared" si="34" ref="AM16:BM16">SUMIF($B$25:$B$39,$B16,AM$25:AM$39)</f>
        <v>0</v>
      </c>
      <c r="AN16" s="20">
        <f t="shared" si="34"/>
        <v>0</v>
      </c>
      <c r="AO16" s="20">
        <f t="shared" si="34"/>
        <v>0</v>
      </c>
      <c r="AP16" s="20">
        <f t="shared" si="34"/>
        <v>0</v>
      </c>
      <c r="AQ16" s="20">
        <f t="shared" si="34"/>
        <v>0</v>
      </c>
      <c r="AR16" s="20">
        <f t="shared" si="34"/>
        <v>0</v>
      </c>
      <c r="AS16" s="20">
        <f t="shared" si="34"/>
        <v>0</v>
      </c>
      <c r="AT16" s="20">
        <f t="shared" si="34"/>
        <v>0</v>
      </c>
      <c r="AU16" s="20">
        <f t="shared" si="34"/>
        <v>0</v>
      </c>
      <c r="AV16" s="20">
        <f t="shared" si="34"/>
        <v>0</v>
      </c>
      <c r="AW16" s="20">
        <f t="shared" si="34"/>
        <v>0</v>
      </c>
      <c r="AX16" s="20">
        <f t="shared" si="34"/>
        <v>0</v>
      </c>
      <c r="AY16" s="20">
        <f t="shared" si="34"/>
        <v>0</v>
      </c>
      <c r="AZ16" s="20">
        <f t="shared" si="34"/>
        <v>0</v>
      </c>
      <c r="BA16" s="20">
        <f t="shared" si="34"/>
        <v>0</v>
      </c>
      <c r="BB16" s="20">
        <f t="shared" si="34"/>
        <v>0</v>
      </c>
      <c r="BC16" s="20">
        <f t="shared" si="34"/>
        <v>0</v>
      </c>
      <c r="BD16" s="20">
        <f t="shared" si="34"/>
        <v>0</v>
      </c>
      <c r="BE16" s="20">
        <f t="shared" si="34"/>
        <v>0</v>
      </c>
      <c r="BF16" s="20">
        <f t="shared" si="34"/>
        <v>0</v>
      </c>
      <c r="BG16" s="20">
        <f t="shared" si="34"/>
        <v>0</v>
      </c>
      <c r="BH16" s="20">
        <f t="shared" si="34"/>
        <v>0</v>
      </c>
      <c r="BI16" s="20">
        <f t="shared" si="34"/>
        <v>0</v>
      </c>
      <c r="BJ16" s="20">
        <f t="shared" si="34"/>
        <v>0</v>
      </c>
      <c r="BK16" s="20">
        <f t="shared" si="34"/>
        <v>0</v>
      </c>
      <c r="BL16" s="20">
        <f t="shared" si="34"/>
        <v>0</v>
      </c>
      <c r="BM16" s="20">
        <f t="shared" si="34"/>
        <v>0</v>
      </c>
      <c r="BN16" s="71" t="e">
        <f t="shared" si="2"/>
        <v>#DIV/0!</v>
      </c>
      <c r="BO16" s="72" t="e">
        <f t="shared" si="3"/>
        <v>#DIV/0!</v>
      </c>
      <c r="BP16" s="73" t="e">
        <f t="shared" si="4"/>
        <v>#DIV/0!</v>
      </c>
      <c r="BQ16" s="73" t="e">
        <f t="shared" si="5"/>
        <v>#DIV/0!</v>
      </c>
      <c r="BR16" s="73" t="e">
        <f t="shared" si="6"/>
        <v>#DIV/0!</v>
      </c>
      <c r="BS16" s="73" t="e">
        <f t="shared" si="7"/>
        <v>#DIV/0!</v>
      </c>
      <c r="BT16" s="73" t="e">
        <f t="shared" si="8"/>
        <v>#DIV/0!</v>
      </c>
      <c r="BU16" s="73" t="e">
        <f t="shared" si="9"/>
        <v>#DIV/0!</v>
      </c>
      <c r="BV16" s="80" t="str">
        <f t="shared" si="10"/>
        <v>通过</v>
      </c>
      <c r="BW16" s="81" t="str">
        <f t="shared" si="11"/>
        <v>通过</v>
      </c>
      <c r="BX16" s="81">
        <f t="shared" si="12"/>
        <v>1</v>
      </c>
      <c r="BY16" s="81">
        <f t="shared" si="13"/>
        <v>1</v>
      </c>
      <c r="BZ16" s="81">
        <f t="shared" si="14"/>
        <v>1</v>
      </c>
      <c r="CA16" s="81">
        <f t="shared" si="15"/>
        <v>1</v>
      </c>
      <c r="CB16" s="81">
        <f t="shared" si="16"/>
        <v>1</v>
      </c>
      <c r="CC16" s="81">
        <f t="shared" si="17"/>
        <v>1</v>
      </c>
      <c r="CD16" s="85" t="str">
        <f t="shared" si="18"/>
        <v>通过</v>
      </c>
      <c r="CE16" s="81">
        <f t="shared" si="19"/>
        <v>1</v>
      </c>
      <c r="CF16" s="81">
        <f t="shared" si="20"/>
        <v>1</v>
      </c>
      <c r="CG16" s="81">
        <f t="shared" si="21"/>
        <v>1</v>
      </c>
      <c r="CH16" s="81">
        <f t="shared" si="22"/>
        <v>1</v>
      </c>
      <c r="CI16" s="81">
        <f t="shared" si="23"/>
        <v>1</v>
      </c>
      <c r="CJ16" s="81">
        <f t="shared" si="24"/>
        <v>1</v>
      </c>
      <c r="CK16" s="81">
        <f t="shared" si="25"/>
        <v>1</v>
      </c>
    </row>
    <row r="17" spans="1:89" ht="24">
      <c r="A17" s="21" t="s">
        <v>100</v>
      </c>
      <c r="B17" s="22" t="s">
        <v>101</v>
      </c>
      <c r="C17" s="20">
        <f t="shared" si="28"/>
        <v>0</v>
      </c>
      <c r="D17" s="20">
        <f>SUMIF($B$25:$B$39,$B17,D$25:D$39)</f>
        <v>0</v>
      </c>
      <c r="E17" s="20">
        <f>SUMIF($B$25:$B$39,$B17,E$25:E$39)</f>
        <v>0</v>
      </c>
      <c r="F17" s="20">
        <f>SUMIF($B$25:$B$39,$B17,F$25:F$39)</f>
        <v>0</v>
      </c>
      <c r="G17" s="20">
        <f aca="true" t="shared" si="35" ref="G17:AL17">SUMIF($B$25:$B$39,$B17,G$25:G$39)</f>
        <v>0</v>
      </c>
      <c r="H17" s="20">
        <f t="shared" si="35"/>
        <v>0</v>
      </c>
      <c r="I17" s="20">
        <f t="shared" si="35"/>
        <v>0</v>
      </c>
      <c r="J17" s="20">
        <f t="shared" si="35"/>
        <v>0</v>
      </c>
      <c r="K17" s="20">
        <f t="shared" si="35"/>
        <v>0</v>
      </c>
      <c r="L17" s="20">
        <f t="shared" si="35"/>
        <v>0</v>
      </c>
      <c r="M17" s="20">
        <f t="shared" si="35"/>
        <v>0</v>
      </c>
      <c r="N17" s="20">
        <f t="shared" si="35"/>
        <v>0</v>
      </c>
      <c r="O17" s="20">
        <f t="shared" si="35"/>
        <v>0</v>
      </c>
      <c r="P17" s="20">
        <f t="shared" si="35"/>
        <v>0</v>
      </c>
      <c r="Q17" s="20">
        <f t="shared" si="35"/>
        <v>0</v>
      </c>
      <c r="R17" s="20">
        <f t="shared" si="35"/>
        <v>0</v>
      </c>
      <c r="S17" s="20">
        <f t="shared" si="35"/>
        <v>0</v>
      </c>
      <c r="T17" s="20">
        <f t="shared" si="35"/>
        <v>0</v>
      </c>
      <c r="U17" s="20">
        <f t="shared" si="35"/>
        <v>0</v>
      </c>
      <c r="V17" s="20">
        <f t="shared" si="35"/>
        <v>0</v>
      </c>
      <c r="W17" s="20">
        <f t="shared" si="35"/>
        <v>0</v>
      </c>
      <c r="X17" s="20">
        <f t="shared" si="35"/>
        <v>0</v>
      </c>
      <c r="Y17" s="20">
        <f t="shared" si="35"/>
        <v>0</v>
      </c>
      <c r="Z17" s="20">
        <f t="shared" si="35"/>
        <v>0</v>
      </c>
      <c r="AA17" s="20">
        <f t="shared" si="35"/>
        <v>0</v>
      </c>
      <c r="AB17" s="20">
        <f t="shared" si="35"/>
        <v>0</v>
      </c>
      <c r="AC17" s="20">
        <f t="shared" si="35"/>
        <v>0</v>
      </c>
      <c r="AD17" s="20">
        <f t="shared" si="35"/>
        <v>0</v>
      </c>
      <c r="AE17" s="20">
        <f t="shared" si="35"/>
        <v>0</v>
      </c>
      <c r="AF17" s="20">
        <f t="shared" si="35"/>
        <v>0</v>
      </c>
      <c r="AG17" s="20">
        <f t="shared" si="35"/>
        <v>0</v>
      </c>
      <c r="AH17" s="20">
        <f t="shared" si="35"/>
        <v>0</v>
      </c>
      <c r="AI17" s="20">
        <f t="shared" si="35"/>
        <v>0</v>
      </c>
      <c r="AJ17" s="20">
        <f t="shared" si="35"/>
        <v>0</v>
      </c>
      <c r="AK17" s="20">
        <f t="shared" si="35"/>
        <v>0</v>
      </c>
      <c r="AL17" s="20">
        <f t="shared" si="35"/>
        <v>0</v>
      </c>
      <c r="AM17" s="20">
        <f aca="true" t="shared" si="36" ref="AM17:BM17">SUMIF($B$25:$B$39,$B17,AM$25:AM$39)</f>
        <v>0</v>
      </c>
      <c r="AN17" s="20">
        <f t="shared" si="36"/>
        <v>0</v>
      </c>
      <c r="AO17" s="20">
        <f t="shared" si="36"/>
        <v>0</v>
      </c>
      <c r="AP17" s="20">
        <f t="shared" si="36"/>
        <v>0</v>
      </c>
      <c r="AQ17" s="20">
        <f t="shared" si="36"/>
        <v>0</v>
      </c>
      <c r="AR17" s="20">
        <f t="shared" si="36"/>
        <v>0</v>
      </c>
      <c r="AS17" s="20">
        <f t="shared" si="36"/>
        <v>0</v>
      </c>
      <c r="AT17" s="20">
        <f t="shared" si="36"/>
        <v>0</v>
      </c>
      <c r="AU17" s="20">
        <f t="shared" si="36"/>
        <v>0</v>
      </c>
      <c r="AV17" s="20">
        <f t="shared" si="36"/>
        <v>0</v>
      </c>
      <c r="AW17" s="20">
        <f t="shared" si="36"/>
        <v>0</v>
      </c>
      <c r="AX17" s="20">
        <f t="shared" si="36"/>
        <v>0</v>
      </c>
      <c r="AY17" s="20">
        <f t="shared" si="36"/>
        <v>0</v>
      </c>
      <c r="AZ17" s="20">
        <f t="shared" si="36"/>
        <v>0</v>
      </c>
      <c r="BA17" s="20">
        <f t="shared" si="36"/>
        <v>0</v>
      </c>
      <c r="BB17" s="20">
        <f t="shared" si="36"/>
        <v>0</v>
      </c>
      <c r="BC17" s="20">
        <f t="shared" si="36"/>
        <v>0</v>
      </c>
      <c r="BD17" s="20">
        <f t="shared" si="36"/>
        <v>0</v>
      </c>
      <c r="BE17" s="20">
        <f t="shared" si="36"/>
        <v>0</v>
      </c>
      <c r="BF17" s="20">
        <f t="shared" si="36"/>
        <v>0</v>
      </c>
      <c r="BG17" s="20">
        <f t="shared" si="36"/>
        <v>0</v>
      </c>
      <c r="BH17" s="20">
        <f t="shared" si="36"/>
        <v>0</v>
      </c>
      <c r="BI17" s="20">
        <f t="shared" si="36"/>
        <v>0</v>
      </c>
      <c r="BJ17" s="20">
        <f t="shared" si="36"/>
        <v>0</v>
      </c>
      <c r="BK17" s="20">
        <f t="shared" si="36"/>
        <v>0</v>
      </c>
      <c r="BL17" s="20">
        <f t="shared" si="36"/>
        <v>0</v>
      </c>
      <c r="BM17" s="20">
        <f t="shared" si="36"/>
        <v>0</v>
      </c>
      <c r="BN17" s="71" t="e">
        <f t="shared" si="2"/>
        <v>#DIV/0!</v>
      </c>
      <c r="BO17" s="72" t="e">
        <f t="shared" si="3"/>
        <v>#DIV/0!</v>
      </c>
      <c r="BP17" s="73" t="e">
        <f t="shared" si="4"/>
        <v>#DIV/0!</v>
      </c>
      <c r="BQ17" s="73" t="e">
        <f t="shared" si="5"/>
        <v>#DIV/0!</v>
      </c>
      <c r="BR17" s="73" t="e">
        <f t="shared" si="6"/>
        <v>#DIV/0!</v>
      </c>
      <c r="BS17" s="73" t="e">
        <f t="shared" si="7"/>
        <v>#DIV/0!</v>
      </c>
      <c r="BT17" s="73" t="e">
        <f t="shared" si="8"/>
        <v>#DIV/0!</v>
      </c>
      <c r="BU17" s="73" t="e">
        <f t="shared" si="9"/>
        <v>#DIV/0!</v>
      </c>
      <c r="BV17" s="80" t="str">
        <f t="shared" si="10"/>
        <v>通过</v>
      </c>
      <c r="BW17" s="81" t="str">
        <f t="shared" si="11"/>
        <v>通过</v>
      </c>
      <c r="BX17" s="81">
        <f t="shared" si="12"/>
        <v>1</v>
      </c>
      <c r="BY17" s="81">
        <f t="shared" si="13"/>
        <v>1</v>
      </c>
      <c r="BZ17" s="81">
        <f t="shared" si="14"/>
        <v>1</v>
      </c>
      <c r="CA17" s="81">
        <f t="shared" si="15"/>
        <v>1</v>
      </c>
      <c r="CB17" s="81">
        <f t="shared" si="16"/>
        <v>1</v>
      </c>
      <c r="CC17" s="81">
        <f t="shared" si="17"/>
        <v>1</v>
      </c>
      <c r="CD17" s="85" t="str">
        <f t="shared" si="18"/>
        <v>通过</v>
      </c>
      <c r="CE17" s="81">
        <f t="shared" si="19"/>
        <v>1</v>
      </c>
      <c r="CF17" s="81">
        <f t="shared" si="20"/>
        <v>1</v>
      </c>
      <c r="CG17" s="81">
        <f t="shared" si="21"/>
        <v>1</v>
      </c>
      <c r="CH17" s="81">
        <f t="shared" si="22"/>
        <v>1</v>
      </c>
      <c r="CI17" s="81">
        <f t="shared" si="23"/>
        <v>1</v>
      </c>
      <c r="CJ17" s="81">
        <f t="shared" si="24"/>
        <v>1</v>
      </c>
      <c r="CK17" s="81">
        <f t="shared" si="25"/>
        <v>1</v>
      </c>
    </row>
    <row r="18" spans="1:89" ht="14.25">
      <c r="A18" s="23" t="s">
        <v>102</v>
      </c>
      <c r="B18" s="24" t="s">
        <v>103</v>
      </c>
      <c r="C18" s="20">
        <f t="shared" si="28"/>
        <v>0</v>
      </c>
      <c r="D18" s="20">
        <f aca="true" t="shared" si="37" ref="D18:AI18">SUMIF($B$25:$B$39,$B18,D$25:D$39)</f>
        <v>0</v>
      </c>
      <c r="E18" s="20">
        <f t="shared" si="37"/>
        <v>0</v>
      </c>
      <c r="F18" s="20">
        <f t="shared" si="37"/>
        <v>0</v>
      </c>
      <c r="G18" s="20">
        <f t="shared" si="37"/>
        <v>0</v>
      </c>
      <c r="H18" s="20">
        <f t="shared" si="37"/>
        <v>0</v>
      </c>
      <c r="I18" s="20">
        <f t="shared" si="37"/>
        <v>0</v>
      </c>
      <c r="J18" s="20">
        <f t="shared" si="37"/>
        <v>0</v>
      </c>
      <c r="K18" s="20">
        <f t="shared" si="37"/>
        <v>0</v>
      </c>
      <c r="L18" s="20">
        <f t="shared" si="37"/>
        <v>0</v>
      </c>
      <c r="M18" s="20">
        <f t="shared" si="37"/>
        <v>0</v>
      </c>
      <c r="N18" s="20">
        <f t="shared" si="37"/>
        <v>0</v>
      </c>
      <c r="O18" s="20">
        <f t="shared" si="37"/>
        <v>0</v>
      </c>
      <c r="P18" s="20">
        <f t="shared" si="37"/>
        <v>0</v>
      </c>
      <c r="Q18" s="20">
        <f t="shared" si="37"/>
        <v>0</v>
      </c>
      <c r="R18" s="20">
        <f t="shared" si="37"/>
        <v>0</v>
      </c>
      <c r="S18" s="20">
        <f t="shared" si="37"/>
        <v>0</v>
      </c>
      <c r="T18" s="20">
        <f t="shared" si="37"/>
        <v>0</v>
      </c>
      <c r="U18" s="20">
        <f t="shared" si="37"/>
        <v>0</v>
      </c>
      <c r="V18" s="20">
        <f t="shared" si="37"/>
        <v>0</v>
      </c>
      <c r="W18" s="20">
        <f t="shared" si="37"/>
        <v>0</v>
      </c>
      <c r="X18" s="20">
        <f t="shared" si="37"/>
        <v>0</v>
      </c>
      <c r="Y18" s="20">
        <f t="shared" si="37"/>
        <v>0</v>
      </c>
      <c r="Z18" s="20">
        <f t="shared" si="37"/>
        <v>0</v>
      </c>
      <c r="AA18" s="20">
        <f t="shared" si="37"/>
        <v>0</v>
      </c>
      <c r="AB18" s="20">
        <f t="shared" si="37"/>
        <v>0</v>
      </c>
      <c r="AC18" s="20">
        <f t="shared" si="37"/>
        <v>0</v>
      </c>
      <c r="AD18" s="20">
        <f>SUMIF($B$25:$B$39,$B18,AD$25:AD$39)</f>
        <v>0</v>
      </c>
      <c r="AE18" s="20">
        <f t="shared" si="37"/>
        <v>0</v>
      </c>
      <c r="AF18" s="20">
        <f t="shared" si="37"/>
        <v>0</v>
      </c>
      <c r="AG18" s="20">
        <f t="shared" si="37"/>
        <v>0</v>
      </c>
      <c r="AH18" s="20">
        <f t="shared" si="37"/>
        <v>0</v>
      </c>
      <c r="AI18" s="20">
        <f t="shared" si="37"/>
        <v>0</v>
      </c>
      <c r="AJ18" s="20">
        <f aca="true" t="shared" si="38" ref="AJ18:BM18">SUMIF($B$25:$B$39,$B18,AJ$25:AJ$39)</f>
        <v>0</v>
      </c>
      <c r="AK18" s="20">
        <f t="shared" si="38"/>
        <v>0</v>
      </c>
      <c r="AL18" s="20">
        <f t="shared" si="38"/>
        <v>0</v>
      </c>
      <c r="AM18" s="20">
        <f t="shared" si="38"/>
        <v>0</v>
      </c>
      <c r="AN18" s="20">
        <f t="shared" si="38"/>
        <v>0</v>
      </c>
      <c r="AO18" s="20">
        <f t="shared" si="38"/>
        <v>0</v>
      </c>
      <c r="AP18" s="20">
        <f t="shared" si="38"/>
        <v>0</v>
      </c>
      <c r="AQ18" s="20">
        <f t="shared" si="38"/>
        <v>0</v>
      </c>
      <c r="AR18" s="20">
        <f t="shared" si="38"/>
        <v>0</v>
      </c>
      <c r="AS18" s="20">
        <f t="shared" si="38"/>
        <v>0</v>
      </c>
      <c r="AT18" s="20">
        <f t="shared" si="38"/>
        <v>0</v>
      </c>
      <c r="AU18" s="20">
        <f t="shared" si="38"/>
        <v>0</v>
      </c>
      <c r="AV18" s="20">
        <f t="shared" si="38"/>
        <v>0</v>
      </c>
      <c r="AW18" s="20">
        <f t="shared" si="38"/>
        <v>0</v>
      </c>
      <c r="AX18" s="20">
        <f t="shared" si="38"/>
        <v>0</v>
      </c>
      <c r="AY18" s="20">
        <f t="shared" si="38"/>
        <v>0</v>
      </c>
      <c r="AZ18" s="20">
        <f t="shared" si="38"/>
        <v>0</v>
      </c>
      <c r="BA18" s="20">
        <f t="shared" si="38"/>
        <v>0</v>
      </c>
      <c r="BB18" s="20">
        <f t="shared" si="38"/>
        <v>0</v>
      </c>
      <c r="BC18" s="20">
        <f t="shared" si="38"/>
        <v>0</v>
      </c>
      <c r="BD18" s="20">
        <f t="shared" si="38"/>
        <v>0</v>
      </c>
      <c r="BE18" s="20">
        <f t="shared" si="38"/>
        <v>0</v>
      </c>
      <c r="BF18" s="20">
        <f t="shared" si="38"/>
        <v>0</v>
      </c>
      <c r="BG18" s="20">
        <f t="shared" si="38"/>
        <v>0</v>
      </c>
      <c r="BH18" s="20">
        <f t="shared" si="38"/>
        <v>0</v>
      </c>
      <c r="BI18" s="20">
        <f t="shared" si="38"/>
        <v>0</v>
      </c>
      <c r="BJ18" s="20">
        <f t="shared" si="38"/>
        <v>0</v>
      </c>
      <c r="BK18" s="20">
        <f t="shared" si="38"/>
        <v>0</v>
      </c>
      <c r="BL18" s="20">
        <f t="shared" si="38"/>
        <v>0</v>
      </c>
      <c r="BM18" s="20">
        <f t="shared" si="38"/>
        <v>0</v>
      </c>
      <c r="BN18" s="71" t="e">
        <f t="shared" si="2"/>
        <v>#DIV/0!</v>
      </c>
      <c r="BO18" s="72" t="e">
        <f t="shared" si="3"/>
        <v>#DIV/0!</v>
      </c>
      <c r="BP18" s="73" t="e">
        <f t="shared" si="4"/>
        <v>#DIV/0!</v>
      </c>
      <c r="BQ18" s="73" t="e">
        <f t="shared" si="5"/>
        <v>#DIV/0!</v>
      </c>
      <c r="BR18" s="73" t="e">
        <f t="shared" si="6"/>
        <v>#DIV/0!</v>
      </c>
      <c r="BS18" s="73" t="e">
        <f t="shared" si="7"/>
        <v>#DIV/0!</v>
      </c>
      <c r="BT18" s="73" t="e">
        <f t="shared" si="8"/>
        <v>#DIV/0!</v>
      </c>
      <c r="BU18" s="73" t="e">
        <f t="shared" si="9"/>
        <v>#DIV/0!</v>
      </c>
      <c r="BV18" s="80" t="str">
        <f t="shared" si="10"/>
        <v>通过</v>
      </c>
      <c r="BW18" s="81" t="str">
        <f t="shared" si="11"/>
        <v>通过</v>
      </c>
      <c r="BX18" s="81">
        <f t="shared" si="12"/>
        <v>1</v>
      </c>
      <c r="BY18" s="81">
        <f t="shared" si="13"/>
        <v>1</v>
      </c>
      <c r="BZ18" s="81">
        <f t="shared" si="14"/>
        <v>1</v>
      </c>
      <c r="CA18" s="81">
        <f t="shared" si="15"/>
        <v>1</v>
      </c>
      <c r="CB18" s="81">
        <f t="shared" si="16"/>
        <v>1</v>
      </c>
      <c r="CC18" s="81">
        <f t="shared" si="17"/>
        <v>1</v>
      </c>
      <c r="CD18" s="85" t="str">
        <f t="shared" si="18"/>
        <v>通过</v>
      </c>
      <c r="CE18" s="81">
        <f t="shared" si="19"/>
        <v>1</v>
      </c>
      <c r="CF18" s="81">
        <f t="shared" si="20"/>
        <v>1</v>
      </c>
      <c r="CG18" s="81">
        <f t="shared" si="21"/>
        <v>1</v>
      </c>
      <c r="CH18" s="81">
        <f t="shared" si="22"/>
        <v>1</v>
      </c>
      <c r="CI18" s="81">
        <f t="shared" si="23"/>
        <v>1</v>
      </c>
      <c r="CJ18" s="81">
        <f t="shared" si="24"/>
        <v>1</v>
      </c>
      <c r="CK18" s="81">
        <f t="shared" si="25"/>
        <v>1</v>
      </c>
    </row>
    <row r="19" spans="1:89" ht="14.25">
      <c r="A19" s="25" t="s">
        <v>104</v>
      </c>
      <c r="B19" s="26">
        <v>8</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71" t="e">
        <f aca="true" t="shared" si="39" ref="BN19:BN39">AA19/AK19</f>
        <v>#DIV/0!</v>
      </c>
      <c r="BO19" s="72" t="e">
        <f aca="true" t="shared" si="40" ref="BO19:BO39">AC19/AK19</f>
        <v>#DIV/0!</v>
      </c>
      <c r="BP19" s="73" t="e">
        <f aca="true" t="shared" si="41" ref="BP19:BP39">AY19/AQ19</f>
        <v>#DIV/0!</v>
      </c>
      <c r="BQ19" s="73" t="e">
        <f aca="true" t="shared" si="42" ref="BQ19:BQ39">AZ19/AR19</f>
        <v>#DIV/0!</v>
      </c>
      <c r="BR19" s="73" t="e">
        <f aca="true" t="shared" si="43" ref="BR19:BR39">BA19/AS19</f>
        <v>#DIV/0!</v>
      </c>
      <c r="BS19" s="73" t="e">
        <f aca="true" t="shared" si="44" ref="BS19:BS39">SUM(AU19:AX19)/AQ19</f>
        <v>#DIV/0!</v>
      </c>
      <c r="BT19" s="73" t="e">
        <f aca="true" t="shared" si="45" ref="BT19:BT39">AV19/AR19</f>
        <v>#DIV/0!</v>
      </c>
      <c r="BU19" s="73" t="e">
        <f aca="true" t="shared" si="46" ref="BU19:BU39">SUM(AW19:AX19)/AS19</f>
        <v>#DIV/0!</v>
      </c>
      <c r="BV19" s="80" t="str">
        <f aca="true" t="shared" si="47" ref="BV19:BV39">IF(AND(BW19="通过",CD19="通过",CE19),"通过","不通过")</f>
        <v>通过</v>
      </c>
      <c r="BW19" s="81" t="str">
        <f aca="true" t="shared" si="48" ref="BW19:BW39">IF(AND(BX19,BY19,BZ19,CA19,CB19,CC19),"通过","不通过")</f>
        <v>通过</v>
      </c>
      <c r="BX19" s="81">
        <f aca="true" t="shared" si="49" ref="BX19:BX39">IF(C19=(D19+E19+F19),1,0)</f>
        <v>1</v>
      </c>
      <c r="BY19" s="81">
        <f aca="true" t="shared" si="50" ref="BY19:BY39">IF(AND(G19&gt;=H19,G19&gt;=I19,G19&gt;=J19,G19&gt;=K19+P19,J19&gt;=V19),1,0)</f>
        <v>1</v>
      </c>
      <c r="BZ19" s="81">
        <f aca="true" t="shared" si="51" ref="BZ19:BZ39">IF(K19&gt;=(L19+M19+N19+O19),1,0)</f>
        <v>1</v>
      </c>
      <c r="CA19" s="81">
        <f aca="true" t="shared" si="52" ref="CA19:CA39">IF(P19&gt;=Q19+R19+S19+T19+U19+V19,1,0)</f>
        <v>1</v>
      </c>
      <c r="CB19" s="81">
        <f aca="true" t="shared" si="53" ref="CB19:CB39">IF(W19&lt;=(K19+P19),1,0)</f>
        <v>1</v>
      </c>
      <c r="CC19" s="81">
        <f aca="true" t="shared" si="54" ref="CC19:CC39">IF(AND(X19&gt;=(Y19+Z19),(AA19=AB19+AC19+AD19)),1,0)</f>
        <v>1</v>
      </c>
      <c r="CD19" s="85" t="str">
        <f aca="true" t="shared" si="55" ref="CD19:CD39">IF(AND(CF19,CG19,CH19,CI19,CJ19,CK19),"通过","不通过")</f>
        <v>通过</v>
      </c>
      <c r="CE19" s="81">
        <f aca="true" t="shared" si="56" ref="CE19:CE39">IF(AE19&lt;=C19,1,0)</f>
        <v>1</v>
      </c>
      <c r="CF19" s="81">
        <f aca="true" t="shared" si="57" ref="CF19:CF39">IF(AND(AF19&gt;=(AG19+AH19),AF19&gt;=AI19,AF19&gt;=AJ19),1,0)</f>
        <v>1</v>
      </c>
      <c r="CG19" s="81">
        <f aca="true" t="shared" si="58" ref="CG19:CG39">IF(AND(AK19&gt;=AL19,AK19&gt;=(AM19+AN19),AK19&gt;=AO19,AK19&gt;=AP19,AK19&gt;=AQ19),1,0)</f>
        <v>1</v>
      </c>
      <c r="CH19" s="81">
        <f aca="true" t="shared" si="59" ref="CH19:CH39">IF(AND(AQ19&gt;=(AR19+AS19),AQ19&gt;=(AU19+AV19+AW19+AX19),AQ19&gt;=AT19),1,0)</f>
        <v>1</v>
      </c>
      <c r="CI19" s="81">
        <f aca="true" t="shared" si="60" ref="CI19:CI39">IF(AND(AQ19&gt;=AY19,AR19&gt;=AZ19,AS19&gt;=BA19,AY19&gt;=AZ19+BA19,BB19&gt;=BC19),1,0)</f>
        <v>1</v>
      </c>
      <c r="CJ19" s="81">
        <f aca="true" t="shared" si="61" ref="CJ19:CJ39">IF(AND(BB19&gt;=(BD19+BE19+BF19+BG19+BH19),BB19&gt;=BI19,BB19&gt;=BC19),1,0)</f>
        <v>1</v>
      </c>
      <c r="CK19" s="81">
        <f aca="true" t="shared" si="62" ref="CK19:CK39">IF(BI19&gt;=(BJ19+BK19+BL19+BM19),1,0)</f>
        <v>1</v>
      </c>
    </row>
    <row r="20" spans="1:89" ht="14.25">
      <c r="A20" s="25" t="s">
        <v>105</v>
      </c>
      <c r="B20" s="26">
        <v>9</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71" t="e">
        <f t="shared" si="39"/>
        <v>#DIV/0!</v>
      </c>
      <c r="BO20" s="72" t="e">
        <f t="shared" si="40"/>
        <v>#DIV/0!</v>
      </c>
      <c r="BP20" s="73" t="e">
        <f t="shared" si="41"/>
        <v>#DIV/0!</v>
      </c>
      <c r="BQ20" s="73" t="e">
        <f t="shared" si="42"/>
        <v>#DIV/0!</v>
      </c>
      <c r="BR20" s="73" t="e">
        <f t="shared" si="43"/>
        <v>#DIV/0!</v>
      </c>
      <c r="BS20" s="73" t="e">
        <f t="shared" si="44"/>
        <v>#DIV/0!</v>
      </c>
      <c r="BT20" s="73" t="e">
        <f t="shared" si="45"/>
        <v>#DIV/0!</v>
      </c>
      <c r="BU20" s="73" t="e">
        <f t="shared" si="46"/>
        <v>#DIV/0!</v>
      </c>
      <c r="BV20" s="80" t="str">
        <f t="shared" si="47"/>
        <v>通过</v>
      </c>
      <c r="BW20" s="81" t="str">
        <f t="shared" si="48"/>
        <v>通过</v>
      </c>
      <c r="BX20" s="81">
        <f t="shared" si="49"/>
        <v>1</v>
      </c>
      <c r="BY20" s="81">
        <f t="shared" si="50"/>
        <v>1</v>
      </c>
      <c r="BZ20" s="81">
        <f t="shared" si="51"/>
        <v>1</v>
      </c>
      <c r="CA20" s="81">
        <f t="shared" si="52"/>
        <v>1</v>
      </c>
      <c r="CB20" s="81">
        <f t="shared" si="53"/>
        <v>1</v>
      </c>
      <c r="CC20" s="81">
        <f t="shared" si="54"/>
        <v>1</v>
      </c>
      <c r="CD20" s="85" t="str">
        <f t="shared" si="55"/>
        <v>通过</v>
      </c>
      <c r="CE20" s="81">
        <f t="shared" si="56"/>
        <v>1</v>
      </c>
      <c r="CF20" s="81">
        <f t="shared" si="57"/>
        <v>1</v>
      </c>
      <c r="CG20" s="81">
        <f t="shared" si="58"/>
        <v>1</v>
      </c>
      <c r="CH20" s="81">
        <f t="shared" si="59"/>
        <v>1</v>
      </c>
      <c r="CI20" s="81">
        <f t="shared" si="60"/>
        <v>1</v>
      </c>
      <c r="CJ20" s="81">
        <f t="shared" si="61"/>
        <v>1</v>
      </c>
      <c r="CK20" s="81">
        <f t="shared" si="62"/>
        <v>1</v>
      </c>
    </row>
    <row r="21" spans="1:89" ht="14.25">
      <c r="A21" s="25" t="s">
        <v>106</v>
      </c>
      <c r="B21" s="27">
        <v>10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71" t="e">
        <f t="shared" si="39"/>
        <v>#DIV/0!</v>
      </c>
      <c r="BO21" s="72" t="e">
        <f t="shared" si="40"/>
        <v>#DIV/0!</v>
      </c>
      <c r="BP21" s="73" t="e">
        <f t="shared" si="41"/>
        <v>#DIV/0!</v>
      </c>
      <c r="BQ21" s="73" t="e">
        <f t="shared" si="42"/>
        <v>#DIV/0!</v>
      </c>
      <c r="BR21" s="73" t="e">
        <f t="shared" si="43"/>
        <v>#DIV/0!</v>
      </c>
      <c r="BS21" s="73" t="e">
        <f t="shared" si="44"/>
        <v>#DIV/0!</v>
      </c>
      <c r="BT21" s="73" t="e">
        <f t="shared" si="45"/>
        <v>#DIV/0!</v>
      </c>
      <c r="BU21" s="73" t="e">
        <f t="shared" si="46"/>
        <v>#DIV/0!</v>
      </c>
      <c r="BV21" s="80" t="str">
        <f t="shared" si="47"/>
        <v>通过</v>
      </c>
      <c r="BW21" s="81" t="str">
        <f t="shared" si="48"/>
        <v>通过</v>
      </c>
      <c r="BX21" s="81">
        <f t="shared" si="49"/>
        <v>1</v>
      </c>
      <c r="BY21" s="81">
        <f t="shared" si="50"/>
        <v>1</v>
      </c>
      <c r="BZ21" s="81">
        <f t="shared" si="51"/>
        <v>1</v>
      </c>
      <c r="CA21" s="81">
        <f t="shared" si="52"/>
        <v>1</v>
      </c>
      <c r="CB21" s="81">
        <f t="shared" si="53"/>
        <v>1</v>
      </c>
      <c r="CC21" s="81">
        <f t="shared" si="54"/>
        <v>1</v>
      </c>
      <c r="CD21" s="85" t="str">
        <f t="shared" si="55"/>
        <v>通过</v>
      </c>
      <c r="CE21" s="81">
        <f t="shared" si="56"/>
        <v>1</v>
      </c>
      <c r="CF21" s="81">
        <f t="shared" si="57"/>
        <v>1</v>
      </c>
      <c r="CG21" s="81">
        <f t="shared" si="58"/>
        <v>1</v>
      </c>
      <c r="CH21" s="81">
        <f t="shared" si="59"/>
        <v>1</v>
      </c>
      <c r="CI21" s="81">
        <f t="shared" si="60"/>
        <v>1</v>
      </c>
      <c r="CJ21" s="81">
        <f t="shared" si="61"/>
        <v>1</v>
      </c>
      <c r="CK21" s="81">
        <f t="shared" si="62"/>
        <v>1</v>
      </c>
    </row>
    <row r="22" spans="7:89" ht="14.25">
      <c r="G22" s="1" t="s">
        <v>107</v>
      </c>
      <c r="P22" s="1" t="s">
        <v>108</v>
      </c>
      <c r="BN22" s="71"/>
      <c r="BO22" s="72"/>
      <c r="BP22" s="73"/>
      <c r="BQ22" s="73"/>
      <c r="BR22" s="73"/>
      <c r="BS22" s="73"/>
      <c r="BT22" s="73"/>
      <c r="BU22" s="73"/>
      <c r="BV22" s="80"/>
      <c r="BW22" s="81"/>
      <c r="BX22" s="81"/>
      <c r="BY22" s="81"/>
      <c r="BZ22" s="81"/>
      <c r="CA22" s="81"/>
      <c r="CB22" s="81"/>
      <c r="CC22" s="81"/>
      <c r="CD22" s="85"/>
      <c r="CE22" s="81"/>
      <c r="CF22" s="81"/>
      <c r="CG22" s="81"/>
      <c r="CH22" s="81"/>
      <c r="CI22" s="81"/>
      <c r="CJ22" s="81"/>
      <c r="CK22" s="81"/>
    </row>
    <row r="23" spans="66:89" ht="14.25">
      <c r="BN23" s="71"/>
      <c r="BO23" s="72"/>
      <c r="BP23" s="73"/>
      <c r="BQ23" s="73"/>
      <c r="BR23" s="73"/>
      <c r="BS23" s="73"/>
      <c r="BT23" s="73"/>
      <c r="BU23" s="73"/>
      <c r="BV23" s="80"/>
      <c r="BW23" s="81"/>
      <c r="BX23" s="81"/>
      <c r="BY23" s="81"/>
      <c r="BZ23" s="81"/>
      <c r="CA23" s="81"/>
      <c r="CB23" s="81"/>
      <c r="CC23" s="81"/>
      <c r="CD23" s="85"/>
      <c r="CE23" s="81"/>
      <c r="CF23" s="81"/>
      <c r="CG23" s="81"/>
      <c r="CH23" s="81"/>
      <c r="CI23" s="81"/>
      <c r="CJ23" s="81"/>
      <c r="CK23" s="81"/>
    </row>
    <row r="24" spans="66:89" ht="14.25">
      <c r="BN24" s="71"/>
      <c r="BO24" s="72"/>
      <c r="BP24" s="73"/>
      <c r="BQ24" s="73"/>
      <c r="BR24" s="73"/>
      <c r="BS24" s="73"/>
      <c r="BT24" s="73"/>
      <c r="BU24" s="73"/>
      <c r="BV24" s="80"/>
      <c r="BW24" s="81"/>
      <c r="BX24" s="81"/>
      <c r="BY24" s="81"/>
      <c r="BZ24" s="81"/>
      <c r="CA24" s="81"/>
      <c r="CB24" s="81"/>
      <c r="CC24" s="81"/>
      <c r="CD24" s="85"/>
      <c r="CE24" s="81"/>
      <c r="CF24" s="81"/>
      <c r="CG24" s="81"/>
      <c r="CH24" s="81"/>
      <c r="CI24" s="81"/>
      <c r="CJ24" s="81"/>
      <c r="CK24" s="81"/>
    </row>
    <row r="25" spans="1:89" ht="14.25">
      <c r="A25" s="28" t="s">
        <v>109</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71" t="e">
        <f t="shared" si="39"/>
        <v>#DIV/0!</v>
      </c>
      <c r="BO25" s="72" t="e">
        <f t="shared" si="40"/>
        <v>#DIV/0!</v>
      </c>
      <c r="BP25" s="73" t="e">
        <f t="shared" si="41"/>
        <v>#DIV/0!</v>
      </c>
      <c r="BQ25" s="73" t="e">
        <f t="shared" si="42"/>
        <v>#DIV/0!</v>
      </c>
      <c r="BR25" s="73" t="e">
        <f t="shared" si="43"/>
        <v>#DIV/0!</v>
      </c>
      <c r="BS25" s="73" t="e">
        <f t="shared" si="44"/>
        <v>#DIV/0!</v>
      </c>
      <c r="BT25" s="73" t="e">
        <f t="shared" si="45"/>
        <v>#DIV/0!</v>
      </c>
      <c r="BU25" s="73" t="e">
        <f t="shared" si="46"/>
        <v>#DIV/0!</v>
      </c>
      <c r="BV25" s="80" t="str">
        <f t="shared" si="47"/>
        <v>通过</v>
      </c>
      <c r="BW25" s="81" t="str">
        <f t="shared" si="48"/>
        <v>通过</v>
      </c>
      <c r="BX25" s="81">
        <f t="shared" si="49"/>
        <v>1</v>
      </c>
      <c r="BY25" s="81">
        <f t="shared" si="50"/>
        <v>1</v>
      </c>
      <c r="BZ25" s="81">
        <f t="shared" si="51"/>
        <v>1</v>
      </c>
      <c r="CA25" s="81">
        <f t="shared" si="52"/>
        <v>1</v>
      </c>
      <c r="CB25" s="81">
        <f t="shared" si="53"/>
        <v>1</v>
      </c>
      <c r="CC25" s="81">
        <f t="shared" si="54"/>
        <v>1</v>
      </c>
      <c r="CD25" s="85" t="str">
        <f t="shared" si="55"/>
        <v>通过</v>
      </c>
      <c r="CE25" s="81">
        <f t="shared" si="56"/>
        <v>1</v>
      </c>
      <c r="CF25" s="81">
        <f t="shared" si="57"/>
        <v>1</v>
      </c>
      <c r="CG25" s="81">
        <f t="shared" si="58"/>
        <v>1</v>
      </c>
      <c r="CH25" s="81">
        <f t="shared" si="59"/>
        <v>1</v>
      </c>
      <c r="CI25" s="81">
        <f t="shared" si="60"/>
        <v>1</v>
      </c>
      <c r="CJ25" s="81">
        <f t="shared" si="61"/>
        <v>1</v>
      </c>
      <c r="CK25" s="81">
        <f t="shared" si="62"/>
        <v>1</v>
      </c>
    </row>
    <row r="26" spans="1:89" ht="14.25">
      <c r="A26" s="28" t="s">
        <v>109</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71" t="e">
        <f t="shared" si="39"/>
        <v>#DIV/0!</v>
      </c>
      <c r="BO26" s="72" t="e">
        <f t="shared" si="40"/>
        <v>#DIV/0!</v>
      </c>
      <c r="BP26" s="73" t="e">
        <f t="shared" si="41"/>
        <v>#DIV/0!</v>
      </c>
      <c r="BQ26" s="73" t="e">
        <f t="shared" si="42"/>
        <v>#DIV/0!</v>
      </c>
      <c r="BR26" s="73" t="e">
        <f t="shared" si="43"/>
        <v>#DIV/0!</v>
      </c>
      <c r="BS26" s="73" t="e">
        <f t="shared" si="44"/>
        <v>#DIV/0!</v>
      </c>
      <c r="BT26" s="73" t="e">
        <f t="shared" si="45"/>
        <v>#DIV/0!</v>
      </c>
      <c r="BU26" s="73" t="e">
        <f t="shared" si="46"/>
        <v>#DIV/0!</v>
      </c>
      <c r="BV26" s="80" t="str">
        <f t="shared" si="47"/>
        <v>通过</v>
      </c>
      <c r="BW26" s="81" t="str">
        <f t="shared" si="48"/>
        <v>通过</v>
      </c>
      <c r="BX26" s="81">
        <f t="shared" si="49"/>
        <v>1</v>
      </c>
      <c r="BY26" s="81">
        <f t="shared" si="50"/>
        <v>1</v>
      </c>
      <c r="BZ26" s="81">
        <f t="shared" si="51"/>
        <v>1</v>
      </c>
      <c r="CA26" s="81">
        <f t="shared" si="52"/>
        <v>1</v>
      </c>
      <c r="CB26" s="81">
        <f t="shared" si="53"/>
        <v>1</v>
      </c>
      <c r="CC26" s="81">
        <f t="shared" si="54"/>
        <v>1</v>
      </c>
      <c r="CD26" s="85" t="str">
        <f t="shared" si="55"/>
        <v>通过</v>
      </c>
      <c r="CE26" s="81">
        <f t="shared" si="56"/>
        <v>1</v>
      </c>
      <c r="CF26" s="81">
        <f t="shared" si="57"/>
        <v>1</v>
      </c>
      <c r="CG26" s="81">
        <f t="shared" si="58"/>
        <v>1</v>
      </c>
      <c r="CH26" s="81">
        <f t="shared" si="59"/>
        <v>1</v>
      </c>
      <c r="CI26" s="81">
        <f t="shared" si="60"/>
        <v>1</v>
      </c>
      <c r="CJ26" s="81">
        <f t="shared" si="61"/>
        <v>1</v>
      </c>
      <c r="CK26" s="81">
        <f t="shared" si="62"/>
        <v>1</v>
      </c>
    </row>
    <row r="27" spans="1:89" ht="14.25">
      <c r="A27" s="28" t="s">
        <v>109</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71" t="e">
        <f t="shared" si="39"/>
        <v>#DIV/0!</v>
      </c>
      <c r="BO27" s="72" t="e">
        <f t="shared" si="40"/>
        <v>#DIV/0!</v>
      </c>
      <c r="BP27" s="73" t="e">
        <f t="shared" si="41"/>
        <v>#DIV/0!</v>
      </c>
      <c r="BQ27" s="73" t="e">
        <f t="shared" si="42"/>
        <v>#DIV/0!</v>
      </c>
      <c r="BR27" s="73" t="e">
        <f t="shared" si="43"/>
        <v>#DIV/0!</v>
      </c>
      <c r="BS27" s="73" t="e">
        <f t="shared" si="44"/>
        <v>#DIV/0!</v>
      </c>
      <c r="BT27" s="73" t="e">
        <f t="shared" si="45"/>
        <v>#DIV/0!</v>
      </c>
      <c r="BU27" s="73" t="e">
        <f t="shared" si="46"/>
        <v>#DIV/0!</v>
      </c>
      <c r="BV27" s="80" t="str">
        <f t="shared" si="47"/>
        <v>通过</v>
      </c>
      <c r="BW27" s="81" t="str">
        <f t="shared" si="48"/>
        <v>通过</v>
      </c>
      <c r="BX27" s="81">
        <f t="shared" si="49"/>
        <v>1</v>
      </c>
      <c r="BY27" s="81">
        <f t="shared" si="50"/>
        <v>1</v>
      </c>
      <c r="BZ27" s="81">
        <f t="shared" si="51"/>
        <v>1</v>
      </c>
      <c r="CA27" s="81">
        <f t="shared" si="52"/>
        <v>1</v>
      </c>
      <c r="CB27" s="81">
        <f t="shared" si="53"/>
        <v>1</v>
      </c>
      <c r="CC27" s="81">
        <f t="shared" si="54"/>
        <v>1</v>
      </c>
      <c r="CD27" s="85" t="str">
        <f t="shared" si="55"/>
        <v>通过</v>
      </c>
      <c r="CE27" s="81">
        <f t="shared" si="56"/>
        <v>1</v>
      </c>
      <c r="CF27" s="81">
        <f t="shared" si="57"/>
        <v>1</v>
      </c>
      <c r="CG27" s="81">
        <f t="shared" si="58"/>
        <v>1</v>
      </c>
      <c r="CH27" s="81">
        <f t="shared" si="59"/>
        <v>1</v>
      </c>
      <c r="CI27" s="81">
        <f t="shared" si="60"/>
        <v>1</v>
      </c>
      <c r="CJ27" s="81">
        <f t="shared" si="61"/>
        <v>1</v>
      </c>
      <c r="CK27" s="81">
        <f t="shared" si="62"/>
        <v>1</v>
      </c>
    </row>
    <row r="28" spans="1:89" ht="14.25">
      <c r="A28" s="28" t="s">
        <v>109</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71" t="e">
        <f t="shared" si="39"/>
        <v>#DIV/0!</v>
      </c>
      <c r="BO28" s="72" t="e">
        <f t="shared" si="40"/>
        <v>#DIV/0!</v>
      </c>
      <c r="BP28" s="73" t="e">
        <f t="shared" si="41"/>
        <v>#DIV/0!</v>
      </c>
      <c r="BQ28" s="73" t="e">
        <f t="shared" si="42"/>
        <v>#DIV/0!</v>
      </c>
      <c r="BR28" s="73" t="e">
        <f t="shared" si="43"/>
        <v>#DIV/0!</v>
      </c>
      <c r="BS28" s="73" t="e">
        <f t="shared" si="44"/>
        <v>#DIV/0!</v>
      </c>
      <c r="BT28" s="73" t="e">
        <f t="shared" si="45"/>
        <v>#DIV/0!</v>
      </c>
      <c r="BU28" s="73" t="e">
        <f t="shared" si="46"/>
        <v>#DIV/0!</v>
      </c>
      <c r="BV28" s="80" t="str">
        <f t="shared" si="47"/>
        <v>通过</v>
      </c>
      <c r="BW28" s="81" t="str">
        <f t="shared" si="48"/>
        <v>通过</v>
      </c>
      <c r="BX28" s="81">
        <f t="shared" si="49"/>
        <v>1</v>
      </c>
      <c r="BY28" s="81">
        <f t="shared" si="50"/>
        <v>1</v>
      </c>
      <c r="BZ28" s="81">
        <f t="shared" si="51"/>
        <v>1</v>
      </c>
      <c r="CA28" s="81">
        <f t="shared" si="52"/>
        <v>1</v>
      </c>
      <c r="CB28" s="81">
        <f t="shared" si="53"/>
        <v>1</v>
      </c>
      <c r="CC28" s="81">
        <f t="shared" si="54"/>
        <v>1</v>
      </c>
      <c r="CD28" s="85" t="str">
        <f t="shared" si="55"/>
        <v>通过</v>
      </c>
      <c r="CE28" s="81">
        <f t="shared" si="56"/>
        <v>1</v>
      </c>
      <c r="CF28" s="81">
        <f t="shared" si="57"/>
        <v>1</v>
      </c>
      <c r="CG28" s="81">
        <f t="shared" si="58"/>
        <v>1</v>
      </c>
      <c r="CH28" s="81">
        <f t="shared" si="59"/>
        <v>1</v>
      </c>
      <c r="CI28" s="81">
        <f t="shared" si="60"/>
        <v>1</v>
      </c>
      <c r="CJ28" s="81">
        <f t="shared" si="61"/>
        <v>1</v>
      </c>
      <c r="CK28" s="81">
        <f t="shared" si="62"/>
        <v>1</v>
      </c>
    </row>
    <row r="29" spans="1:89" ht="14.25">
      <c r="A29" s="28" t="s">
        <v>109</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71" t="e">
        <f t="shared" si="39"/>
        <v>#DIV/0!</v>
      </c>
      <c r="BO29" s="72" t="e">
        <f t="shared" si="40"/>
        <v>#DIV/0!</v>
      </c>
      <c r="BP29" s="73" t="e">
        <f t="shared" si="41"/>
        <v>#DIV/0!</v>
      </c>
      <c r="BQ29" s="73" t="e">
        <f t="shared" si="42"/>
        <v>#DIV/0!</v>
      </c>
      <c r="BR29" s="73" t="e">
        <f t="shared" si="43"/>
        <v>#DIV/0!</v>
      </c>
      <c r="BS29" s="73" t="e">
        <f t="shared" si="44"/>
        <v>#DIV/0!</v>
      </c>
      <c r="BT29" s="73" t="e">
        <f t="shared" si="45"/>
        <v>#DIV/0!</v>
      </c>
      <c r="BU29" s="73" t="e">
        <f t="shared" si="46"/>
        <v>#DIV/0!</v>
      </c>
      <c r="BV29" s="80" t="str">
        <f t="shared" si="47"/>
        <v>通过</v>
      </c>
      <c r="BW29" s="81" t="str">
        <f t="shared" si="48"/>
        <v>通过</v>
      </c>
      <c r="BX29" s="81">
        <f t="shared" si="49"/>
        <v>1</v>
      </c>
      <c r="BY29" s="81">
        <f t="shared" si="50"/>
        <v>1</v>
      </c>
      <c r="BZ29" s="81">
        <f t="shared" si="51"/>
        <v>1</v>
      </c>
      <c r="CA29" s="81">
        <f t="shared" si="52"/>
        <v>1</v>
      </c>
      <c r="CB29" s="81">
        <f t="shared" si="53"/>
        <v>1</v>
      </c>
      <c r="CC29" s="81">
        <f t="shared" si="54"/>
        <v>1</v>
      </c>
      <c r="CD29" s="85" t="str">
        <f t="shared" si="55"/>
        <v>通过</v>
      </c>
      <c r="CE29" s="81">
        <f t="shared" si="56"/>
        <v>1</v>
      </c>
      <c r="CF29" s="81">
        <f t="shared" si="57"/>
        <v>1</v>
      </c>
      <c r="CG29" s="81">
        <f t="shared" si="58"/>
        <v>1</v>
      </c>
      <c r="CH29" s="81">
        <f t="shared" si="59"/>
        <v>1</v>
      </c>
      <c r="CI29" s="81">
        <f t="shared" si="60"/>
        <v>1</v>
      </c>
      <c r="CJ29" s="81">
        <f t="shared" si="61"/>
        <v>1</v>
      </c>
      <c r="CK29" s="81">
        <f t="shared" si="62"/>
        <v>1</v>
      </c>
    </row>
    <row r="30" spans="1:89" ht="14.25">
      <c r="A30" s="28" t="s">
        <v>109</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71" t="e">
        <f t="shared" si="39"/>
        <v>#DIV/0!</v>
      </c>
      <c r="BO30" s="72" t="e">
        <f t="shared" si="40"/>
        <v>#DIV/0!</v>
      </c>
      <c r="BP30" s="73" t="e">
        <f t="shared" si="41"/>
        <v>#DIV/0!</v>
      </c>
      <c r="BQ30" s="73" t="e">
        <f t="shared" si="42"/>
        <v>#DIV/0!</v>
      </c>
      <c r="BR30" s="73" t="e">
        <f t="shared" si="43"/>
        <v>#DIV/0!</v>
      </c>
      <c r="BS30" s="73" t="e">
        <f t="shared" si="44"/>
        <v>#DIV/0!</v>
      </c>
      <c r="BT30" s="73" t="e">
        <f t="shared" si="45"/>
        <v>#DIV/0!</v>
      </c>
      <c r="BU30" s="73" t="e">
        <f t="shared" si="46"/>
        <v>#DIV/0!</v>
      </c>
      <c r="BV30" s="80" t="str">
        <f t="shared" si="47"/>
        <v>通过</v>
      </c>
      <c r="BW30" s="81" t="str">
        <f t="shared" si="48"/>
        <v>通过</v>
      </c>
      <c r="BX30" s="81">
        <f t="shared" si="49"/>
        <v>1</v>
      </c>
      <c r="BY30" s="81">
        <f t="shared" si="50"/>
        <v>1</v>
      </c>
      <c r="BZ30" s="81">
        <f t="shared" si="51"/>
        <v>1</v>
      </c>
      <c r="CA30" s="81">
        <f t="shared" si="52"/>
        <v>1</v>
      </c>
      <c r="CB30" s="81">
        <f t="shared" si="53"/>
        <v>1</v>
      </c>
      <c r="CC30" s="81">
        <f t="shared" si="54"/>
        <v>1</v>
      </c>
      <c r="CD30" s="85" t="str">
        <f t="shared" si="55"/>
        <v>通过</v>
      </c>
      <c r="CE30" s="81">
        <f t="shared" si="56"/>
        <v>1</v>
      </c>
      <c r="CF30" s="81">
        <f t="shared" si="57"/>
        <v>1</v>
      </c>
      <c r="CG30" s="81">
        <f t="shared" si="58"/>
        <v>1</v>
      </c>
      <c r="CH30" s="81">
        <f t="shared" si="59"/>
        <v>1</v>
      </c>
      <c r="CI30" s="81">
        <f t="shared" si="60"/>
        <v>1</v>
      </c>
      <c r="CJ30" s="81">
        <f t="shared" si="61"/>
        <v>1</v>
      </c>
      <c r="CK30" s="81">
        <f t="shared" si="62"/>
        <v>1</v>
      </c>
    </row>
    <row r="31" spans="1:89" ht="14.25">
      <c r="A31" s="28" t="s">
        <v>109</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71" t="e">
        <f t="shared" si="39"/>
        <v>#DIV/0!</v>
      </c>
      <c r="BO31" s="72" t="e">
        <f t="shared" si="40"/>
        <v>#DIV/0!</v>
      </c>
      <c r="BP31" s="73" t="e">
        <f t="shared" si="41"/>
        <v>#DIV/0!</v>
      </c>
      <c r="BQ31" s="73" t="e">
        <f t="shared" si="42"/>
        <v>#DIV/0!</v>
      </c>
      <c r="BR31" s="73" t="e">
        <f t="shared" si="43"/>
        <v>#DIV/0!</v>
      </c>
      <c r="BS31" s="73" t="e">
        <f t="shared" si="44"/>
        <v>#DIV/0!</v>
      </c>
      <c r="BT31" s="73" t="e">
        <f t="shared" si="45"/>
        <v>#DIV/0!</v>
      </c>
      <c r="BU31" s="73" t="e">
        <f t="shared" si="46"/>
        <v>#DIV/0!</v>
      </c>
      <c r="BV31" s="80" t="str">
        <f t="shared" si="47"/>
        <v>通过</v>
      </c>
      <c r="BW31" s="81" t="str">
        <f t="shared" si="48"/>
        <v>通过</v>
      </c>
      <c r="BX31" s="81">
        <f t="shared" si="49"/>
        <v>1</v>
      </c>
      <c r="BY31" s="81">
        <f t="shared" si="50"/>
        <v>1</v>
      </c>
      <c r="BZ31" s="81">
        <f t="shared" si="51"/>
        <v>1</v>
      </c>
      <c r="CA31" s="81">
        <f t="shared" si="52"/>
        <v>1</v>
      </c>
      <c r="CB31" s="81">
        <f t="shared" si="53"/>
        <v>1</v>
      </c>
      <c r="CC31" s="81">
        <f t="shared" si="54"/>
        <v>1</v>
      </c>
      <c r="CD31" s="85" t="str">
        <f t="shared" si="55"/>
        <v>通过</v>
      </c>
      <c r="CE31" s="81">
        <f t="shared" si="56"/>
        <v>1</v>
      </c>
      <c r="CF31" s="81">
        <f t="shared" si="57"/>
        <v>1</v>
      </c>
      <c r="CG31" s="81">
        <f t="shared" si="58"/>
        <v>1</v>
      </c>
      <c r="CH31" s="81">
        <f t="shared" si="59"/>
        <v>1</v>
      </c>
      <c r="CI31" s="81">
        <f t="shared" si="60"/>
        <v>1</v>
      </c>
      <c r="CJ31" s="81">
        <f t="shared" si="61"/>
        <v>1</v>
      </c>
      <c r="CK31" s="81">
        <f t="shared" si="62"/>
        <v>1</v>
      </c>
    </row>
    <row r="32" spans="1:89" ht="14.25">
      <c r="A32" s="28" t="s">
        <v>109</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71" t="e">
        <f t="shared" si="39"/>
        <v>#DIV/0!</v>
      </c>
      <c r="BO32" s="72" t="e">
        <f t="shared" si="40"/>
        <v>#DIV/0!</v>
      </c>
      <c r="BP32" s="73" t="e">
        <f t="shared" si="41"/>
        <v>#DIV/0!</v>
      </c>
      <c r="BQ32" s="73" t="e">
        <f t="shared" si="42"/>
        <v>#DIV/0!</v>
      </c>
      <c r="BR32" s="73" t="e">
        <f t="shared" si="43"/>
        <v>#DIV/0!</v>
      </c>
      <c r="BS32" s="73" t="e">
        <f t="shared" si="44"/>
        <v>#DIV/0!</v>
      </c>
      <c r="BT32" s="73" t="e">
        <f t="shared" si="45"/>
        <v>#DIV/0!</v>
      </c>
      <c r="BU32" s="73" t="e">
        <f t="shared" si="46"/>
        <v>#DIV/0!</v>
      </c>
      <c r="BV32" s="80" t="str">
        <f t="shared" si="47"/>
        <v>通过</v>
      </c>
      <c r="BW32" s="81" t="str">
        <f t="shared" si="48"/>
        <v>通过</v>
      </c>
      <c r="BX32" s="81">
        <f t="shared" si="49"/>
        <v>1</v>
      </c>
      <c r="BY32" s="81">
        <f t="shared" si="50"/>
        <v>1</v>
      </c>
      <c r="BZ32" s="81">
        <f t="shared" si="51"/>
        <v>1</v>
      </c>
      <c r="CA32" s="81">
        <f t="shared" si="52"/>
        <v>1</v>
      </c>
      <c r="CB32" s="81">
        <f t="shared" si="53"/>
        <v>1</v>
      </c>
      <c r="CC32" s="81">
        <f t="shared" si="54"/>
        <v>1</v>
      </c>
      <c r="CD32" s="85" t="str">
        <f t="shared" si="55"/>
        <v>通过</v>
      </c>
      <c r="CE32" s="81">
        <f t="shared" si="56"/>
        <v>1</v>
      </c>
      <c r="CF32" s="81">
        <f t="shared" si="57"/>
        <v>1</v>
      </c>
      <c r="CG32" s="81">
        <f t="shared" si="58"/>
        <v>1</v>
      </c>
      <c r="CH32" s="81">
        <f t="shared" si="59"/>
        <v>1</v>
      </c>
      <c r="CI32" s="81">
        <f t="shared" si="60"/>
        <v>1</v>
      </c>
      <c r="CJ32" s="81">
        <f t="shared" si="61"/>
        <v>1</v>
      </c>
      <c r="CK32" s="81">
        <f t="shared" si="62"/>
        <v>1</v>
      </c>
    </row>
    <row r="33" spans="1:89" ht="14.25">
      <c r="A33" s="28" t="s">
        <v>109</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71" t="e">
        <f t="shared" si="39"/>
        <v>#DIV/0!</v>
      </c>
      <c r="BO33" s="72" t="e">
        <f t="shared" si="40"/>
        <v>#DIV/0!</v>
      </c>
      <c r="BP33" s="73" t="e">
        <f t="shared" si="41"/>
        <v>#DIV/0!</v>
      </c>
      <c r="BQ33" s="73" t="e">
        <f t="shared" si="42"/>
        <v>#DIV/0!</v>
      </c>
      <c r="BR33" s="73" t="e">
        <f t="shared" si="43"/>
        <v>#DIV/0!</v>
      </c>
      <c r="BS33" s="73" t="e">
        <f t="shared" si="44"/>
        <v>#DIV/0!</v>
      </c>
      <c r="BT33" s="73" t="e">
        <f t="shared" si="45"/>
        <v>#DIV/0!</v>
      </c>
      <c r="BU33" s="73" t="e">
        <f t="shared" si="46"/>
        <v>#DIV/0!</v>
      </c>
      <c r="BV33" s="80" t="str">
        <f t="shared" si="47"/>
        <v>通过</v>
      </c>
      <c r="BW33" s="81" t="str">
        <f t="shared" si="48"/>
        <v>通过</v>
      </c>
      <c r="BX33" s="81">
        <f t="shared" si="49"/>
        <v>1</v>
      </c>
      <c r="BY33" s="81">
        <f t="shared" si="50"/>
        <v>1</v>
      </c>
      <c r="BZ33" s="81">
        <f t="shared" si="51"/>
        <v>1</v>
      </c>
      <c r="CA33" s="81">
        <f t="shared" si="52"/>
        <v>1</v>
      </c>
      <c r="CB33" s="81">
        <f t="shared" si="53"/>
        <v>1</v>
      </c>
      <c r="CC33" s="81">
        <f t="shared" si="54"/>
        <v>1</v>
      </c>
      <c r="CD33" s="85" t="str">
        <f t="shared" si="55"/>
        <v>通过</v>
      </c>
      <c r="CE33" s="81">
        <f t="shared" si="56"/>
        <v>1</v>
      </c>
      <c r="CF33" s="81">
        <f t="shared" si="57"/>
        <v>1</v>
      </c>
      <c r="CG33" s="81">
        <f t="shared" si="58"/>
        <v>1</v>
      </c>
      <c r="CH33" s="81">
        <f t="shared" si="59"/>
        <v>1</v>
      </c>
      <c r="CI33" s="81">
        <f t="shared" si="60"/>
        <v>1</v>
      </c>
      <c r="CJ33" s="81">
        <f t="shared" si="61"/>
        <v>1</v>
      </c>
      <c r="CK33" s="81">
        <f t="shared" si="62"/>
        <v>1</v>
      </c>
    </row>
    <row r="34" spans="1:89" ht="14.25">
      <c r="A34" s="28" t="s">
        <v>109</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71" t="e">
        <f t="shared" si="39"/>
        <v>#DIV/0!</v>
      </c>
      <c r="BO34" s="72" t="e">
        <f t="shared" si="40"/>
        <v>#DIV/0!</v>
      </c>
      <c r="BP34" s="73" t="e">
        <f t="shared" si="41"/>
        <v>#DIV/0!</v>
      </c>
      <c r="BQ34" s="73" t="e">
        <f t="shared" si="42"/>
        <v>#DIV/0!</v>
      </c>
      <c r="BR34" s="73" t="e">
        <f t="shared" si="43"/>
        <v>#DIV/0!</v>
      </c>
      <c r="BS34" s="73" t="e">
        <f t="shared" si="44"/>
        <v>#DIV/0!</v>
      </c>
      <c r="BT34" s="73" t="e">
        <f t="shared" si="45"/>
        <v>#DIV/0!</v>
      </c>
      <c r="BU34" s="73" t="e">
        <f t="shared" si="46"/>
        <v>#DIV/0!</v>
      </c>
      <c r="BV34" s="80" t="str">
        <f t="shared" si="47"/>
        <v>通过</v>
      </c>
      <c r="BW34" s="81" t="str">
        <f t="shared" si="48"/>
        <v>通过</v>
      </c>
      <c r="BX34" s="81">
        <f t="shared" si="49"/>
        <v>1</v>
      </c>
      <c r="BY34" s="81">
        <f t="shared" si="50"/>
        <v>1</v>
      </c>
      <c r="BZ34" s="81">
        <f t="shared" si="51"/>
        <v>1</v>
      </c>
      <c r="CA34" s="81">
        <f t="shared" si="52"/>
        <v>1</v>
      </c>
      <c r="CB34" s="81">
        <f t="shared" si="53"/>
        <v>1</v>
      </c>
      <c r="CC34" s="81">
        <f t="shared" si="54"/>
        <v>1</v>
      </c>
      <c r="CD34" s="85" t="str">
        <f t="shared" si="55"/>
        <v>通过</v>
      </c>
      <c r="CE34" s="81">
        <f t="shared" si="56"/>
        <v>1</v>
      </c>
      <c r="CF34" s="81">
        <f t="shared" si="57"/>
        <v>1</v>
      </c>
      <c r="CG34" s="81">
        <f t="shared" si="58"/>
        <v>1</v>
      </c>
      <c r="CH34" s="81">
        <f t="shared" si="59"/>
        <v>1</v>
      </c>
      <c r="CI34" s="81">
        <f t="shared" si="60"/>
        <v>1</v>
      </c>
      <c r="CJ34" s="81">
        <f t="shared" si="61"/>
        <v>1</v>
      </c>
      <c r="CK34" s="81">
        <f t="shared" si="62"/>
        <v>1</v>
      </c>
    </row>
    <row r="35" spans="1:89" ht="14.25">
      <c r="A35" s="28" t="s">
        <v>109</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71" t="e">
        <f t="shared" si="39"/>
        <v>#DIV/0!</v>
      </c>
      <c r="BO35" s="72" t="e">
        <f t="shared" si="40"/>
        <v>#DIV/0!</v>
      </c>
      <c r="BP35" s="73" t="e">
        <f t="shared" si="41"/>
        <v>#DIV/0!</v>
      </c>
      <c r="BQ35" s="73" t="e">
        <f t="shared" si="42"/>
        <v>#DIV/0!</v>
      </c>
      <c r="BR35" s="73" t="e">
        <f t="shared" si="43"/>
        <v>#DIV/0!</v>
      </c>
      <c r="BS35" s="73" t="e">
        <f t="shared" si="44"/>
        <v>#DIV/0!</v>
      </c>
      <c r="BT35" s="73" t="e">
        <f t="shared" si="45"/>
        <v>#DIV/0!</v>
      </c>
      <c r="BU35" s="73" t="e">
        <f t="shared" si="46"/>
        <v>#DIV/0!</v>
      </c>
      <c r="BV35" s="80" t="str">
        <f t="shared" si="47"/>
        <v>通过</v>
      </c>
      <c r="BW35" s="81" t="str">
        <f t="shared" si="48"/>
        <v>通过</v>
      </c>
      <c r="BX35" s="81">
        <f t="shared" si="49"/>
        <v>1</v>
      </c>
      <c r="BY35" s="81">
        <f t="shared" si="50"/>
        <v>1</v>
      </c>
      <c r="BZ35" s="81">
        <f t="shared" si="51"/>
        <v>1</v>
      </c>
      <c r="CA35" s="81">
        <f t="shared" si="52"/>
        <v>1</v>
      </c>
      <c r="CB35" s="81">
        <f t="shared" si="53"/>
        <v>1</v>
      </c>
      <c r="CC35" s="81">
        <f t="shared" si="54"/>
        <v>1</v>
      </c>
      <c r="CD35" s="85" t="str">
        <f t="shared" si="55"/>
        <v>通过</v>
      </c>
      <c r="CE35" s="81">
        <f t="shared" si="56"/>
        <v>1</v>
      </c>
      <c r="CF35" s="81">
        <f t="shared" si="57"/>
        <v>1</v>
      </c>
      <c r="CG35" s="81">
        <f t="shared" si="58"/>
        <v>1</v>
      </c>
      <c r="CH35" s="81">
        <f t="shared" si="59"/>
        <v>1</v>
      </c>
      <c r="CI35" s="81">
        <f t="shared" si="60"/>
        <v>1</v>
      </c>
      <c r="CJ35" s="81">
        <f t="shared" si="61"/>
        <v>1</v>
      </c>
      <c r="CK35" s="81">
        <f t="shared" si="62"/>
        <v>1</v>
      </c>
    </row>
    <row r="36" spans="1:89" ht="14.25">
      <c r="A36" s="28" t="s">
        <v>109</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71" t="e">
        <f t="shared" si="39"/>
        <v>#DIV/0!</v>
      </c>
      <c r="BO36" s="72" t="e">
        <f t="shared" si="40"/>
        <v>#DIV/0!</v>
      </c>
      <c r="BP36" s="73" t="e">
        <f t="shared" si="41"/>
        <v>#DIV/0!</v>
      </c>
      <c r="BQ36" s="73" t="e">
        <f t="shared" si="42"/>
        <v>#DIV/0!</v>
      </c>
      <c r="BR36" s="73" t="e">
        <f t="shared" si="43"/>
        <v>#DIV/0!</v>
      </c>
      <c r="BS36" s="73" t="e">
        <f t="shared" si="44"/>
        <v>#DIV/0!</v>
      </c>
      <c r="BT36" s="73" t="e">
        <f t="shared" si="45"/>
        <v>#DIV/0!</v>
      </c>
      <c r="BU36" s="73" t="e">
        <f t="shared" si="46"/>
        <v>#DIV/0!</v>
      </c>
      <c r="BV36" s="80" t="str">
        <f t="shared" si="47"/>
        <v>通过</v>
      </c>
      <c r="BW36" s="81" t="str">
        <f t="shared" si="48"/>
        <v>通过</v>
      </c>
      <c r="BX36" s="81">
        <f t="shared" si="49"/>
        <v>1</v>
      </c>
      <c r="BY36" s="81">
        <f t="shared" si="50"/>
        <v>1</v>
      </c>
      <c r="BZ36" s="81">
        <f t="shared" si="51"/>
        <v>1</v>
      </c>
      <c r="CA36" s="81">
        <f t="shared" si="52"/>
        <v>1</v>
      </c>
      <c r="CB36" s="81">
        <f t="shared" si="53"/>
        <v>1</v>
      </c>
      <c r="CC36" s="81">
        <f t="shared" si="54"/>
        <v>1</v>
      </c>
      <c r="CD36" s="85" t="str">
        <f t="shared" si="55"/>
        <v>通过</v>
      </c>
      <c r="CE36" s="81">
        <f t="shared" si="56"/>
        <v>1</v>
      </c>
      <c r="CF36" s="81">
        <f t="shared" si="57"/>
        <v>1</v>
      </c>
      <c r="CG36" s="81">
        <f t="shared" si="58"/>
        <v>1</v>
      </c>
      <c r="CH36" s="81">
        <f t="shared" si="59"/>
        <v>1</v>
      </c>
      <c r="CI36" s="81">
        <f t="shared" si="60"/>
        <v>1</v>
      </c>
      <c r="CJ36" s="81">
        <f t="shared" si="61"/>
        <v>1</v>
      </c>
      <c r="CK36" s="81">
        <f t="shared" si="62"/>
        <v>1</v>
      </c>
    </row>
    <row r="37" spans="1:89" ht="14.25">
      <c r="A37" s="28" t="s">
        <v>109</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71" t="e">
        <f t="shared" si="39"/>
        <v>#DIV/0!</v>
      </c>
      <c r="BO37" s="72" t="e">
        <f t="shared" si="40"/>
        <v>#DIV/0!</v>
      </c>
      <c r="BP37" s="73" t="e">
        <f t="shared" si="41"/>
        <v>#DIV/0!</v>
      </c>
      <c r="BQ37" s="73" t="e">
        <f t="shared" si="42"/>
        <v>#DIV/0!</v>
      </c>
      <c r="BR37" s="73" t="e">
        <f t="shared" si="43"/>
        <v>#DIV/0!</v>
      </c>
      <c r="BS37" s="73" t="e">
        <f t="shared" si="44"/>
        <v>#DIV/0!</v>
      </c>
      <c r="BT37" s="73" t="e">
        <f t="shared" si="45"/>
        <v>#DIV/0!</v>
      </c>
      <c r="BU37" s="73" t="e">
        <f t="shared" si="46"/>
        <v>#DIV/0!</v>
      </c>
      <c r="BV37" s="80" t="str">
        <f t="shared" si="47"/>
        <v>通过</v>
      </c>
      <c r="BW37" s="81" t="str">
        <f t="shared" si="48"/>
        <v>通过</v>
      </c>
      <c r="BX37" s="81">
        <f t="shared" si="49"/>
        <v>1</v>
      </c>
      <c r="BY37" s="81">
        <f t="shared" si="50"/>
        <v>1</v>
      </c>
      <c r="BZ37" s="81">
        <f t="shared" si="51"/>
        <v>1</v>
      </c>
      <c r="CA37" s="81">
        <f t="shared" si="52"/>
        <v>1</v>
      </c>
      <c r="CB37" s="81">
        <f t="shared" si="53"/>
        <v>1</v>
      </c>
      <c r="CC37" s="81">
        <f t="shared" si="54"/>
        <v>1</v>
      </c>
      <c r="CD37" s="85" t="str">
        <f t="shared" si="55"/>
        <v>通过</v>
      </c>
      <c r="CE37" s="81">
        <f t="shared" si="56"/>
        <v>1</v>
      </c>
      <c r="CF37" s="81">
        <f t="shared" si="57"/>
        <v>1</v>
      </c>
      <c r="CG37" s="81">
        <f t="shared" si="58"/>
        <v>1</v>
      </c>
      <c r="CH37" s="81">
        <f t="shared" si="59"/>
        <v>1</v>
      </c>
      <c r="CI37" s="81">
        <f t="shared" si="60"/>
        <v>1</v>
      </c>
      <c r="CJ37" s="81">
        <f t="shared" si="61"/>
        <v>1</v>
      </c>
      <c r="CK37" s="81">
        <f t="shared" si="62"/>
        <v>1</v>
      </c>
    </row>
    <row r="38" spans="1:89" ht="14.25">
      <c r="A38" s="28" t="s">
        <v>109</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71" t="e">
        <f t="shared" si="39"/>
        <v>#DIV/0!</v>
      </c>
      <c r="BO38" s="72" t="e">
        <f t="shared" si="40"/>
        <v>#DIV/0!</v>
      </c>
      <c r="BP38" s="73" t="e">
        <f t="shared" si="41"/>
        <v>#DIV/0!</v>
      </c>
      <c r="BQ38" s="73" t="e">
        <f t="shared" si="42"/>
        <v>#DIV/0!</v>
      </c>
      <c r="BR38" s="73" t="e">
        <f t="shared" si="43"/>
        <v>#DIV/0!</v>
      </c>
      <c r="BS38" s="73" t="e">
        <f t="shared" si="44"/>
        <v>#DIV/0!</v>
      </c>
      <c r="BT38" s="73" t="e">
        <f t="shared" si="45"/>
        <v>#DIV/0!</v>
      </c>
      <c r="BU38" s="73" t="e">
        <f t="shared" si="46"/>
        <v>#DIV/0!</v>
      </c>
      <c r="BV38" s="80" t="str">
        <f t="shared" si="47"/>
        <v>通过</v>
      </c>
      <c r="BW38" s="81" t="str">
        <f t="shared" si="48"/>
        <v>通过</v>
      </c>
      <c r="BX38" s="81">
        <f t="shared" si="49"/>
        <v>1</v>
      </c>
      <c r="BY38" s="81">
        <f t="shared" si="50"/>
        <v>1</v>
      </c>
      <c r="BZ38" s="81">
        <f t="shared" si="51"/>
        <v>1</v>
      </c>
      <c r="CA38" s="81">
        <f t="shared" si="52"/>
        <v>1</v>
      </c>
      <c r="CB38" s="81">
        <f t="shared" si="53"/>
        <v>1</v>
      </c>
      <c r="CC38" s="81">
        <f t="shared" si="54"/>
        <v>1</v>
      </c>
      <c r="CD38" s="85" t="str">
        <f t="shared" si="55"/>
        <v>通过</v>
      </c>
      <c r="CE38" s="81">
        <f t="shared" si="56"/>
        <v>1</v>
      </c>
      <c r="CF38" s="81">
        <f t="shared" si="57"/>
        <v>1</v>
      </c>
      <c r="CG38" s="81">
        <f t="shared" si="58"/>
        <v>1</v>
      </c>
      <c r="CH38" s="81">
        <f t="shared" si="59"/>
        <v>1</v>
      </c>
      <c r="CI38" s="81">
        <f t="shared" si="60"/>
        <v>1</v>
      </c>
      <c r="CJ38" s="81">
        <f t="shared" si="61"/>
        <v>1</v>
      </c>
      <c r="CK38" s="81">
        <f t="shared" si="62"/>
        <v>1</v>
      </c>
    </row>
    <row r="39" spans="1:89" ht="14.25">
      <c r="A39" s="28" t="s">
        <v>109</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71" t="e">
        <f t="shared" si="39"/>
        <v>#DIV/0!</v>
      </c>
      <c r="BO39" s="72" t="e">
        <f t="shared" si="40"/>
        <v>#DIV/0!</v>
      </c>
      <c r="BP39" s="73" t="e">
        <f t="shared" si="41"/>
        <v>#DIV/0!</v>
      </c>
      <c r="BQ39" s="73" t="e">
        <f t="shared" si="42"/>
        <v>#DIV/0!</v>
      </c>
      <c r="BR39" s="73" t="e">
        <f t="shared" si="43"/>
        <v>#DIV/0!</v>
      </c>
      <c r="BS39" s="73" t="e">
        <f t="shared" si="44"/>
        <v>#DIV/0!</v>
      </c>
      <c r="BT39" s="73" t="e">
        <f t="shared" si="45"/>
        <v>#DIV/0!</v>
      </c>
      <c r="BU39" s="73" t="e">
        <f t="shared" si="46"/>
        <v>#DIV/0!</v>
      </c>
      <c r="BV39" s="80" t="str">
        <f t="shared" si="47"/>
        <v>通过</v>
      </c>
      <c r="BW39" s="81" t="str">
        <f t="shared" si="48"/>
        <v>通过</v>
      </c>
      <c r="BX39" s="81">
        <f t="shared" si="49"/>
        <v>1</v>
      </c>
      <c r="BY39" s="81">
        <f t="shared" si="50"/>
        <v>1</v>
      </c>
      <c r="BZ39" s="81">
        <f t="shared" si="51"/>
        <v>1</v>
      </c>
      <c r="CA39" s="81">
        <f t="shared" si="52"/>
        <v>1</v>
      </c>
      <c r="CB39" s="81">
        <f t="shared" si="53"/>
        <v>1</v>
      </c>
      <c r="CC39" s="81">
        <f t="shared" si="54"/>
        <v>1</v>
      </c>
      <c r="CD39" s="85" t="str">
        <f t="shared" si="55"/>
        <v>通过</v>
      </c>
      <c r="CE39" s="81">
        <f t="shared" si="56"/>
        <v>1</v>
      </c>
      <c r="CF39" s="81">
        <f t="shared" si="57"/>
        <v>1</v>
      </c>
      <c r="CG39" s="81">
        <f t="shared" si="58"/>
        <v>1</v>
      </c>
      <c r="CH39" s="81">
        <f t="shared" si="59"/>
        <v>1</v>
      </c>
      <c r="CI39" s="81">
        <f t="shared" si="60"/>
        <v>1</v>
      </c>
      <c r="CJ39" s="81">
        <f t="shared" si="61"/>
        <v>1</v>
      </c>
      <c r="CK39" s="81">
        <f t="shared" si="62"/>
        <v>1</v>
      </c>
    </row>
    <row r="40" spans="1:65" ht="14.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row>
    <row r="41" spans="1:65" ht="14.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row>
    <row r="42" spans="1:65" ht="14.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row>
  </sheetData>
  <sheetProtection password="CE28" sheet="1" objects="1"/>
  <mergeCells count="60">
    <mergeCell ref="A1:AD1"/>
    <mergeCell ref="T7:Z7"/>
    <mergeCell ref="AO7:AT7"/>
    <mergeCell ref="BI7:BM7"/>
    <mergeCell ref="C8:F8"/>
    <mergeCell ref="G8:W8"/>
    <mergeCell ref="X8:Z8"/>
    <mergeCell ref="AA8:AD8"/>
    <mergeCell ref="AF8:AI8"/>
    <mergeCell ref="AK8:AO8"/>
    <mergeCell ref="AQ8:AX8"/>
    <mergeCell ref="AY8:BA8"/>
    <mergeCell ref="BB8:BH8"/>
    <mergeCell ref="BI8:BM8"/>
    <mergeCell ref="P9:V9"/>
    <mergeCell ref="AU9:AX9"/>
    <mergeCell ref="BD9:BH9"/>
    <mergeCell ref="BJ9:BM9"/>
    <mergeCell ref="BW9:CC9"/>
    <mergeCell ref="CD9:CK9"/>
    <mergeCell ref="A8:A10"/>
    <mergeCell ref="B8:B10"/>
    <mergeCell ref="C9:C10"/>
    <mergeCell ref="D9:D10"/>
    <mergeCell ref="E9:E10"/>
    <mergeCell ref="F9:F10"/>
    <mergeCell ref="G9:G10"/>
    <mergeCell ref="H9:H10"/>
    <mergeCell ref="I9:I10"/>
    <mergeCell ref="J9:J10"/>
    <mergeCell ref="W9:W10"/>
    <mergeCell ref="X9:X10"/>
    <mergeCell ref="Y9:Y10"/>
    <mergeCell ref="Z9:Z10"/>
    <mergeCell ref="AA9:AA10"/>
    <mergeCell ref="AB9:AB10"/>
    <mergeCell ref="AC9:AC10"/>
    <mergeCell ref="AD9:AD10"/>
    <mergeCell ref="AE8:AE10"/>
    <mergeCell ref="AF9:AF10"/>
    <mergeCell ref="AG9:AG10"/>
    <mergeCell ref="AH9:AH10"/>
    <mergeCell ref="AI9:AI10"/>
    <mergeCell ref="AJ9:AJ10"/>
    <mergeCell ref="AK9:AK10"/>
    <mergeCell ref="AL9:AL10"/>
    <mergeCell ref="AM9:AM10"/>
    <mergeCell ref="AN9:AN10"/>
    <mergeCell ref="AO9:AO10"/>
    <mergeCell ref="AP9:AP10"/>
    <mergeCell ref="AQ9:AQ10"/>
    <mergeCell ref="AR9:AR10"/>
    <mergeCell ref="AS9:AS10"/>
    <mergeCell ref="AT9:AT10"/>
    <mergeCell ref="AY9:AY10"/>
    <mergeCell ref="AZ9:AZ10"/>
    <mergeCell ref="BA9:BA10"/>
    <mergeCell ref="BB9:BB10"/>
    <mergeCell ref="BC9:BC10"/>
    <mergeCell ref="BI9:BI10"/>
  </mergeCells>
  <printOptions verticalCentered="1"/>
  <pageMargins left="0.5902777777777778" right="0.7083333333333334" top="0.7479166666666667" bottom="1.4958333333333333" header="0.4326388888888889" footer="0.5118055555555555"/>
  <pageSetup horizontalDpi="300" verticalDpi="300" orientation="landscape" paperSize="9"/>
  <headerFooter alignWithMargins="0">
    <oddHeader>&amp;C&amp;20技工院校综合情况</oddHeader>
    <oddFooter>&amp;L
单位负责签章：_______________ 
&amp;C
处（科）负责签章：_______________ 
第 &amp;P 页，共 &amp;N 页&amp;R
填报人：_______________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江南春</cp:lastModifiedBy>
  <cp:lastPrinted>2018-12-11T03:18:29Z</cp:lastPrinted>
  <dcterms:created xsi:type="dcterms:W3CDTF">2018-12-07T03:36:04Z</dcterms:created>
  <dcterms:modified xsi:type="dcterms:W3CDTF">2022-12-15T01:41:36Z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C5574C8879E04D9EA53E7E010AC0E079</vt:lpwstr>
  </property>
</Properties>
</file>